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Müfig Új\Közös\Gimnáziumok\TAO_2018\"/>
    </mc:Choice>
  </mc:AlternateContent>
  <bookViews>
    <workbookView xWindow="0" yWindow="0" windowWidth="20490" windowHeight="7620" activeTab="1"/>
  </bookViews>
  <sheets>
    <sheet name="Főösszesítő" sheetId="16" r:id="rId1"/>
    <sheet name="TAO_felújítási munkák_2017" sheetId="18" r:id="rId2"/>
  </sheets>
  <externalReferences>
    <externalReference r:id="rId3"/>
  </externalReferences>
  <definedNames>
    <definedName name="ácsdíj" localSheetId="1">[1]Főösszesítő!#REF!</definedName>
    <definedName name="ácsdíj">Főösszesítő!#REF!</definedName>
    <definedName name="alapterület" localSheetId="1">[1]Főösszesítő!#REF!</definedName>
    <definedName name="alapterület">Főösszesítő!#REF!</definedName>
    <definedName name="alvállalkozó" localSheetId="1">[1]Főösszesítő!#REF!</definedName>
    <definedName name="alvállalkozó">Főösszesítő!#REF!</definedName>
    <definedName name="anyag" localSheetId="1">[1]Főösszesítő!#REF!</definedName>
    <definedName name="anyag">Főösszesítő!#REF!</definedName>
    <definedName name="anyagf" localSheetId="1">[1]Főösszesítő!#REF!</definedName>
    <definedName name="anyagf">Főösszesítő!#REF!</definedName>
    <definedName name="anyagg" localSheetId="1">[1]Főösszesítő!#REF!</definedName>
    <definedName name="anyagg">Főösszesítő!#REF!</definedName>
    <definedName name="bádogdíj" localSheetId="1">[1]Főösszesítő!#REF!</definedName>
    <definedName name="bádogdíj">Főösszesítő!#REF!</definedName>
    <definedName name="bontás" localSheetId="1">[1]Főösszesítő!#REF!</definedName>
    <definedName name="bontás">Főösszesítő!#REF!</definedName>
    <definedName name="burkolás" localSheetId="1">[1]Főösszesítő!#REF!</definedName>
    <definedName name="burkolás">Főösszesítő!#REF!</definedName>
    <definedName name="díj" localSheetId="1">[1]Főösszesítő!#REF!</definedName>
    <definedName name="díj">Főösszesítő!#REF!</definedName>
    <definedName name="elektromos" localSheetId="1">[1]Főösszesítő!#REF!</definedName>
    <definedName name="elektromos">Főösszesítő!#REF!</definedName>
    <definedName name="épdíj" localSheetId="1">[1]Főösszesítő!#REF!</definedName>
    <definedName name="épdíj">Főösszesítő!#REF!</definedName>
    <definedName name="építődíj" localSheetId="1">[1]Főösszesítő!#REF!</definedName>
    <definedName name="építődíj">Főösszesítő!#REF!</definedName>
    <definedName name="festés" localSheetId="1">[1]Főösszesítő!#REF!</definedName>
    <definedName name="festés">Főösszesítő!#REF!</definedName>
    <definedName name="festésa" localSheetId="1">[1]Főösszesítő!#REF!</definedName>
    <definedName name="festésa">Főösszesítő!#REF!</definedName>
    <definedName name="festésdíj" localSheetId="1">[1]Főösszesítő!#REF!</definedName>
    <definedName name="festésdíj">Főösszesítő!#REF!</definedName>
    <definedName name="gépész" localSheetId="1">[1]Főösszesítő!#REF!</definedName>
    <definedName name="gépész">Főösszesítő!#REF!</definedName>
    <definedName name="gipszkarton" localSheetId="1">[1]Főösszesítő!#REF!</definedName>
    <definedName name="gipszkarton">Főösszesítő!#REF!</definedName>
    <definedName name="gkanyag" localSheetId="1">[1]Főösszesítő!#REF!</definedName>
    <definedName name="gkanyag">Főösszesítő!#REF!</definedName>
    <definedName name="gkdíj" localSheetId="1">[1]Főösszesítő!#REF!</definedName>
    <definedName name="gkdíj">Főösszesítő!#REF!</definedName>
    <definedName name="jár" localSheetId="1">[1]Főösszesítő!#REF!</definedName>
    <definedName name="jár">Főösszesítő!#REF!</definedName>
    <definedName name="kilincs" localSheetId="1">#REF!</definedName>
    <definedName name="kilincs">#REF!</definedName>
    <definedName name="korr" localSheetId="1">[1]Főösszesítő!#REF!</definedName>
    <definedName name="korr">Főösszesítő!#REF!</definedName>
    <definedName name="_xlnm.Print_Area" localSheetId="0">Főösszesítő!$A$1:$J$43</definedName>
    <definedName name="_xlnm.Print_Area" localSheetId="1">'TAO_felújítási munkák_2017'!$A$1:$I$426</definedName>
    <definedName name="pk" localSheetId="1">[1]Főösszesítő!#REF!</definedName>
    <definedName name="pk">Főösszesítő!#REF!</definedName>
    <definedName name="prog" localSheetId="1">[1]Főösszesítő!#REF!</definedName>
    <definedName name="prog">Főösszesítő!#REF!</definedName>
    <definedName name="smdíj" localSheetId="1">[1]Főösszesítő!#REF!</definedName>
    <definedName name="smdíj">Főösszesítő!#REF!</definedName>
    <definedName name="száll" localSheetId="1">[1]Főösszesítő!#REF!</definedName>
    <definedName name="száll">Főösszesítő!#REF!</definedName>
    <definedName name="szigdíj" localSheetId="1">[1]Főösszesítő!#REF!</definedName>
    <definedName name="szigdíj">Főösszesítő!#REF!</definedName>
    <definedName name="TL" localSheetId="1">[1]Főösszesítő!#REF!</definedName>
    <definedName name="TL">Főösszesítő!#REF!</definedName>
    <definedName name="üveg" localSheetId="1">#REF!</definedName>
    <definedName name="üveg">#REF!</definedName>
    <definedName name="üvega" localSheetId="1">#REF!</definedName>
    <definedName name="üvega">#REF!</definedName>
    <definedName name="üvegdíj" localSheetId="1">#REF!</definedName>
    <definedName name="üvegdíj">#REF!</definedName>
    <definedName name="vill" localSheetId="1">[1]Főösszesítő!#REF!</definedName>
    <definedName name="vill">Főösszesítő!#REF!</definedName>
    <definedName name="zsaludíj" localSheetId="1">[1]Főösszesítő!#REF!</definedName>
    <definedName name="zsaludíj">Főösszesítő!#REF!</definedName>
    <definedName name="zsaluzás" localSheetId="1">[1]Főösszesítő!#REF!</definedName>
    <definedName name="zsaluzás">Főösszesítő!#REF!</definedName>
  </definedNames>
  <calcPr calcId="162913"/>
</workbook>
</file>

<file path=xl/calcChain.xml><?xml version="1.0" encoding="utf-8"?>
<calcChain xmlns="http://schemas.openxmlformats.org/spreadsheetml/2006/main">
  <c r="I106" i="18" l="1"/>
  <c r="H106" i="18"/>
  <c r="I154" i="18" l="1"/>
  <c r="H154" i="18"/>
  <c r="I175" i="18"/>
  <c r="H175" i="18"/>
  <c r="I404" i="18" l="1"/>
  <c r="H404" i="18"/>
  <c r="I400" i="18"/>
  <c r="H400" i="18"/>
  <c r="I397" i="18"/>
  <c r="H397" i="18"/>
  <c r="I395" i="18"/>
  <c r="H395" i="18"/>
  <c r="I393" i="18"/>
  <c r="H393" i="18"/>
  <c r="I391" i="18"/>
  <c r="H391" i="18"/>
  <c r="I389" i="18"/>
  <c r="H389" i="18"/>
  <c r="I387" i="18"/>
  <c r="H387" i="18"/>
  <c r="I385" i="18"/>
  <c r="H385" i="18"/>
  <c r="I383" i="18"/>
  <c r="H383" i="18"/>
  <c r="I381" i="18"/>
  <c r="H381" i="18"/>
  <c r="I379" i="18"/>
  <c r="H379" i="18"/>
  <c r="I377" i="18"/>
  <c r="H377" i="18"/>
  <c r="I375" i="18"/>
  <c r="H375" i="18"/>
  <c r="I373" i="18"/>
  <c r="H373" i="18"/>
  <c r="I370" i="18"/>
  <c r="H370" i="18"/>
  <c r="I367" i="18"/>
  <c r="H367" i="18"/>
  <c r="I365" i="18"/>
  <c r="H365" i="18"/>
  <c r="I363" i="18"/>
  <c r="H363" i="18"/>
  <c r="I361" i="18"/>
  <c r="H361" i="18"/>
  <c r="I359" i="18"/>
  <c r="H359" i="18"/>
  <c r="I357" i="18"/>
  <c r="H357" i="18"/>
  <c r="I355" i="18"/>
  <c r="H355" i="18"/>
  <c r="I353" i="18"/>
  <c r="H353" i="18"/>
  <c r="I351" i="18"/>
  <c r="H351" i="18"/>
  <c r="I349" i="18"/>
  <c r="H349" i="18"/>
  <c r="I346" i="18"/>
  <c r="H346" i="18"/>
  <c r="I343" i="18"/>
  <c r="H343" i="18"/>
  <c r="I341" i="18"/>
  <c r="H341" i="18"/>
  <c r="I339" i="18"/>
  <c r="H339" i="18"/>
  <c r="I337" i="18"/>
  <c r="H337" i="18"/>
  <c r="I335" i="18"/>
  <c r="H335" i="18"/>
  <c r="I333" i="18"/>
  <c r="H333" i="18"/>
  <c r="I331" i="18"/>
  <c r="H331" i="18"/>
  <c r="I329" i="18"/>
  <c r="H329" i="18"/>
  <c r="I326" i="18"/>
  <c r="H326" i="18"/>
  <c r="I323" i="18"/>
  <c r="H323" i="18"/>
  <c r="I320" i="18"/>
  <c r="H320" i="18"/>
  <c r="I317" i="18"/>
  <c r="H317" i="18"/>
  <c r="I315" i="18"/>
  <c r="H315" i="18"/>
  <c r="I313" i="18"/>
  <c r="H313" i="18"/>
  <c r="I311" i="18"/>
  <c r="H311" i="18"/>
  <c r="I309" i="18"/>
  <c r="H309" i="18"/>
  <c r="I307" i="18"/>
  <c r="H307" i="18"/>
  <c r="I305" i="18"/>
  <c r="H305" i="18"/>
  <c r="I303" i="18"/>
  <c r="H303" i="18"/>
  <c r="I301" i="18"/>
  <c r="H301" i="18"/>
  <c r="I299" i="18"/>
  <c r="H299" i="18"/>
  <c r="I58" i="18"/>
  <c r="H58" i="18"/>
  <c r="I37" i="18"/>
  <c r="H37" i="18"/>
  <c r="B33" i="18"/>
  <c r="I39" i="18"/>
  <c r="H39" i="18"/>
  <c r="I35" i="18"/>
  <c r="H35" i="18"/>
  <c r="I66" i="18"/>
  <c r="H66" i="18"/>
  <c r="I64" i="18"/>
  <c r="H64" i="18"/>
  <c r="I286" i="18"/>
  <c r="H286" i="18"/>
  <c r="I284" i="18"/>
  <c r="H284" i="18"/>
  <c r="I282" i="18"/>
  <c r="H282" i="18"/>
  <c r="I280" i="18"/>
  <c r="H280" i="18"/>
  <c r="I278" i="18"/>
  <c r="H278" i="18"/>
  <c r="I276" i="18"/>
  <c r="H276" i="18"/>
  <c r="I274" i="18"/>
  <c r="H274" i="18"/>
  <c r="I272" i="18"/>
  <c r="H272" i="18"/>
  <c r="I270" i="18"/>
  <c r="H270" i="18"/>
  <c r="I268" i="18"/>
  <c r="H268" i="18"/>
  <c r="I266" i="18"/>
  <c r="H266" i="18"/>
  <c r="I264" i="18"/>
  <c r="H264" i="18"/>
  <c r="I262" i="18"/>
  <c r="H262" i="18"/>
  <c r="I260" i="18"/>
  <c r="H260" i="18"/>
  <c r="I258" i="18"/>
  <c r="H258" i="18"/>
  <c r="I256" i="18"/>
  <c r="H256" i="18"/>
  <c r="I254" i="18"/>
  <c r="H254" i="18"/>
  <c r="I252" i="18"/>
  <c r="H252" i="18"/>
  <c r="I250" i="18"/>
  <c r="H250" i="18"/>
  <c r="I248" i="18"/>
  <c r="H248" i="18"/>
  <c r="I246" i="18"/>
  <c r="H246" i="18"/>
  <c r="I244" i="18"/>
  <c r="H244" i="18"/>
  <c r="I242" i="18"/>
  <c r="H242" i="18"/>
  <c r="I240" i="18"/>
  <c r="H240" i="18"/>
  <c r="I238" i="18"/>
  <c r="H238" i="18"/>
  <c r="I236" i="18"/>
  <c r="H236" i="18"/>
  <c r="I234" i="18"/>
  <c r="H234" i="18"/>
  <c r="I232" i="18"/>
  <c r="H232" i="18"/>
  <c r="I230" i="18"/>
  <c r="H230" i="18"/>
  <c r="I228" i="18"/>
  <c r="H228" i="18"/>
  <c r="I226" i="18"/>
  <c r="H226" i="18"/>
  <c r="I423" i="18"/>
  <c r="H423" i="18"/>
  <c r="I419" i="18"/>
  <c r="H419" i="18"/>
  <c r="H421" i="18"/>
  <c r="I421" i="18"/>
  <c r="I417" i="18"/>
  <c r="H417" i="18"/>
  <c r="I62" i="18"/>
  <c r="H62" i="18"/>
  <c r="I173" i="18"/>
  <c r="H173" i="18"/>
  <c r="I171" i="18"/>
  <c r="H171" i="18"/>
  <c r="I169" i="18"/>
  <c r="H169" i="18"/>
  <c r="I146" i="18"/>
  <c r="H146" i="18"/>
  <c r="I152" i="18"/>
  <c r="H152" i="18"/>
  <c r="I120" i="18"/>
  <c r="H120" i="18"/>
  <c r="I212" i="18"/>
  <c r="H212" i="18"/>
  <c r="I224" i="18"/>
  <c r="H224" i="18"/>
  <c r="I222" i="18"/>
  <c r="H222" i="18"/>
  <c r="I220" i="18"/>
  <c r="H220" i="18"/>
  <c r="I218" i="18"/>
  <c r="H218" i="18"/>
  <c r="I194" i="18"/>
  <c r="H194" i="18"/>
  <c r="I190" i="18"/>
  <c r="H190" i="18"/>
  <c r="I184" i="18"/>
  <c r="I216" i="18"/>
  <c r="H216" i="18"/>
  <c r="I214" i="18"/>
  <c r="H214" i="18"/>
  <c r="I210" i="18"/>
  <c r="H210" i="18"/>
  <c r="I208" i="18"/>
  <c r="H208" i="18"/>
  <c r="I206" i="18"/>
  <c r="H206" i="18"/>
  <c r="I204" i="18"/>
  <c r="H204" i="18"/>
  <c r="I202" i="18"/>
  <c r="H202" i="18"/>
  <c r="I200" i="18"/>
  <c r="H200" i="18"/>
  <c r="I198" i="18"/>
  <c r="H198" i="18"/>
  <c r="I196" i="18"/>
  <c r="H196" i="18"/>
  <c r="I192" i="18"/>
  <c r="H192" i="18"/>
  <c r="I188" i="18"/>
  <c r="H188" i="18"/>
  <c r="I56" i="18"/>
  <c r="I54" i="18"/>
  <c r="I50" i="18"/>
  <c r="H50" i="18"/>
  <c r="I60" i="18"/>
  <c r="H60" i="18"/>
  <c r="H56" i="18"/>
  <c r="H54" i="18"/>
  <c r="I52" i="18"/>
  <c r="H52" i="18"/>
  <c r="I90" i="18"/>
  <c r="H90" i="18"/>
  <c r="I112" i="18"/>
  <c r="H112" i="18"/>
  <c r="I110" i="18"/>
  <c r="H110" i="18"/>
  <c r="I102" i="18"/>
  <c r="H102" i="18"/>
  <c r="I139" i="18"/>
  <c r="H139" i="18"/>
  <c r="B144" i="18"/>
  <c r="I150" i="18"/>
  <c r="H150" i="18"/>
  <c r="I148" i="18"/>
  <c r="H148" i="18"/>
  <c r="I122" i="18"/>
  <c r="H122" i="18"/>
  <c r="I118" i="18"/>
  <c r="H118" i="18"/>
  <c r="I116" i="18"/>
  <c r="H116" i="18"/>
  <c r="I114" i="18"/>
  <c r="H114" i="18"/>
  <c r="I108" i="18"/>
  <c r="H108" i="18"/>
  <c r="I104" i="18"/>
  <c r="H104" i="18"/>
  <c r="B44" i="18"/>
  <c r="I48" i="18"/>
  <c r="H48" i="18"/>
  <c r="I46" i="18"/>
  <c r="H46" i="18"/>
  <c r="I100" i="18"/>
  <c r="H100" i="18"/>
  <c r="I98" i="18"/>
  <c r="H98" i="18"/>
  <c r="I96" i="18"/>
  <c r="H96" i="18"/>
  <c r="I94" i="18"/>
  <c r="H94" i="18"/>
  <c r="I92" i="18"/>
  <c r="H92" i="18"/>
  <c r="I88" i="18"/>
  <c r="H88" i="18"/>
  <c r="I86" i="18"/>
  <c r="H86" i="18"/>
  <c r="B409" i="18"/>
  <c r="B291" i="18"/>
  <c r="I415" i="18"/>
  <c r="H415" i="18"/>
  <c r="I413" i="18"/>
  <c r="H413" i="18"/>
  <c r="I411" i="18"/>
  <c r="H411" i="18"/>
  <c r="I297" i="18"/>
  <c r="H297" i="18"/>
  <c r="I295" i="18"/>
  <c r="H295" i="18"/>
  <c r="I293" i="18"/>
  <c r="H293" i="18"/>
  <c r="B180" i="18"/>
  <c r="B159" i="18"/>
  <c r="B127" i="18"/>
  <c r="B80" i="18"/>
  <c r="B71" i="18"/>
  <c r="B24" i="18"/>
  <c r="I167" i="18"/>
  <c r="H167" i="18"/>
  <c r="I165" i="18"/>
  <c r="H165" i="18"/>
  <c r="I161" i="18"/>
  <c r="H161" i="18"/>
  <c r="I186" i="18"/>
  <c r="H186" i="18"/>
  <c r="I163" i="18"/>
  <c r="H163" i="18"/>
  <c r="H184" i="18"/>
  <c r="I84" i="18"/>
  <c r="H84" i="18"/>
  <c r="H137" i="18"/>
  <c r="H135" i="18"/>
  <c r="H133" i="18"/>
  <c r="I131" i="18"/>
  <c r="H131" i="18"/>
  <c r="I182" i="18"/>
  <c r="H182" i="18"/>
  <c r="I28" i="18"/>
  <c r="H28" i="18"/>
  <c r="I82" i="18"/>
  <c r="H82" i="18"/>
  <c r="I75" i="18"/>
  <c r="H75" i="18"/>
  <c r="I73" i="18"/>
  <c r="H73" i="18"/>
  <c r="I129" i="18"/>
  <c r="I26" i="18"/>
  <c r="H26" i="18"/>
  <c r="H129" i="18"/>
  <c r="I137" i="18"/>
  <c r="I133" i="18"/>
  <c r="I135" i="18"/>
  <c r="H41" i="18" l="1"/>
  <c r="H11" i="18" s="1"/>
  <c r="I41" i="18"/>
  <c r="I11" i="18" s="1"/>
  <c r="I156" i="18"/>
  <c r="I16" i="18" s="1"/>
  <c r="H156" i="18"/>
  <c r="H16" i="18" s="1"/>
  <c r="H68" i="18"/>
  <c r="H12" i="18" s="1"/>
  <c r="H425" i="18"/>
  <c r="H20" i="18" s="1"/>
  <c r="I68" i="18"/>
  <c r="I12" i="18" s="1"/>
  <c r="H406" i="18"/>
  <c r="H19" i="18" s="1"/>
  <c r="I406" i="18"/>
  <c r="I19" i="18" s="1"/>
  <c r="I425" i="18"/>
  <c r="I20" i="18" s="1"/>
  <c r="H77" i="18"/>
  <c r="H13" i="18" s="1"/>
  <c r="I124" i="18"/>
  <c r="I14" i="18" s="1"/>
  <c r="I30" i="18"/>
  <c r="I10" i="18" s="1"/>
  <c r="H141" i="18"/>
  <c r="H15" i="18" s="1"/>
  <c r="H124" i="18"/>
  <c r="H14" i="18" s="1"/>
  <c r="H288" i="18"/>
  <c r="H18" i="18" s="1"/>
  <c r="I288" i="18"/>
  <c r="I18" i="18" s="1"/>
  <c r="I177" i="18"/>
  <c r="I17" i="18" s="1"/>
  <c r="H177" i="18"/>
  <c r="H17" i="18" s="1"/>
  <c r="I141" i="18"/>
  <c r="I15" i="18" s="1"/>
  <c r="I77" i="18"/>
  <c r="I13" i="18" s="1"/>
  <c r="H30" i="18"/>
  <c r="H10" i="18" s="1"/>
  <c r="H21" i="18" l="1"/>
  <c r="H30" i="16" s="1"/>
  <c r="I21" i="18"/>
  <c r="J30" i="16" s="1"/>
  <c r="J33" i="16" l="1"/>
  <c r="H33" i="16"/>
  <c r="J35" i="16" l="1"/>
  <c r="J37" i="16" s="1"/>
  <c r="H39" i="16" l="1"/>
</calcChain>
</file>

<file path=xl/sharedStrings.xml><?xml version="1.0" encoding="utf-8"?>
<sst xmlns="http://schemas.openxmlformats.org/spreadsheetml/2006/main" count="645" uniqueCount="388">
  <si>
    <t>Munkanem megnevezése</t>
  </si>
  <si>
    <t>Anyag összege</t>
  </si>
  <si>
    <t>Díj összege</t>
  </si>
  <si>
    <t>Ssz.</t>
  </si>
  <si>
    <t>Tételszám</t>
  </si>
  <si>
    <t>Tétel szövege</t>
  </si>
  <si>
    <t>Menny.</t>
  </si>
  <si>
    <t>Egység</t>
  </si>
  <si>
    <t>Anyag egységár</t>
  </si>
  <si>
    <t>Díj egységre</t>
  </si>
  <si>
    <t>Anyag összesen</t>
  </si>
  <si>
    <t>Díj összesen</t>
  </si>
  <si>
    <t>m2</t>
  </si>
  <si>
    <t>db</t>
  </si>
  <si>
    <t>FŐÖSSZESÍTŐ</t>
  </si>
  <si>
    <t>Nettó összesen:</t>
  </si>
  <si>
    <t>Áfa 27%:</t>
  </si>
  <si>
    <t>Bruttó mindösszesen:</t>
  </si>
  <si>
    <t>Vakolás és rabicolás</t>
  </si>
  <si>
    <t>Felületképzés (festés, mázolás, tapétázás, korrózióvédelem)</t>
  </si>
  <si>
    <t>Megbízó:</t>
  </si>
  <si>
    <t>21-011-12</t>
  </si>
  <si>
    <t>m3</t>
  </si>
  <si>
    <t>m</t>
  </si>
  <si>
    <t>Aljzatkészítés, hideg- és melegburkolatok készítése</t>
  </si>
  <si>
    <t>Irtás, föld- és sziklamunka</t>
  </si>
  <si>
    <t>Falazás és egyéb kőműves munkák</t>
  </si>
  <si>
    <t>ÉPÍTÉSI MUNKÁIHOZ</t>
  </si>
  <si>
    <t>a</t>
  </si>
  <si>
    <t>K-tétel</t>
  </si>
  <si>
    <t>Asztalosszerkezetek elhelyezése</t>
  </si>
  <si>
    <t>Villanyszerelés</t>
  </si>
  <si>
    <t>Épületgépészeti szerelés</t>
  </si>
  <si>
    <t>Kiegészítő tevékenységek</t>
  </si>
  <si>
    <t>Munkahelyi depóniából építési törmelék konténerbe rakása, kézi erővel, önálló munka esetén elszámolva,konténer szállítás nélkül</t>
  </si>
  <si>
    <t>Bontási és építési törmelék konténeres elszállítása, lerakása,lerakóhelyi díjjal,
6,0 m3-es konténerbe</t>
  </si>
  <si>
    <t>Oldalfalvakolat készítése,
kézi felhordással,
zsákos kiszerelésű szárazhabarcsból,
sima, normál mész-cement vakolat,
1 cm vastagságban
weber 141 KPS kézi alapvakolat finom, max.szemcse 1,0 mm, Kód: 141k</t>
  </si>
  <si>
    <t>36-003-1.1.1.1.1-0411036</t>
  </si>
  <si>
    <t>M21-011-11.4</t>
  </si>
  <si>
    <t>Lapburkolatok bontása,
padlóburkolat bármely méretű kőagyag, mozaik vagytört mozaik (NOVA) lapból</t>
  </si>
  <si>
    <t>42-000-2.1</t>
  </si>
  <si>
    <t>Lapburkolatok bontása,
fal-, pillér- és oszlopburkolat, bármely méretűmozaik, kőagyag és csempe</t>
  </si>
  <si>
    <t>42-000-2.2</t>
  </si>
  <si>
    <t>Válaszfal bontása,
égetett agyag-kerámia termékekből,
erősítő pillérrel vagy erősítő pillér nélkül falazva,
kisméretű, mészhomok, magasított vagy nagyméretű téglából,
12 - 14 cm vastagságig (féltégla),
falazó, cementes mészhabarcsból falazva</t>
  </si>
  <si>
    <t>33-000-21.1.1.1.3.1</t>
  </si>
  <si>
    <t xml:space="preserve">Válaszfal építése,
pórusbeton termékekből,
normál elemekből,
100 mm falvastagságban,
600x200x100 mm-es méretű
kézi falazóelemből (fugavastagság 10 mm),
falazó, cementes mészhabarcsba falazva
YTONG válaszfalelem, Pve jelű,600x200x100 mmM 1 (Hf10-mc) falazó, cementes mészhabarcs, mészpéppel
</t>
  </si>
  <si>
    <t>33-011-1.2.1.1.1.1.1-0120051</t>
  </si>
  <si>
    <t>Fa-, hézagmentes műanyag- és szőnyegburkolatok bontása,
gumilemez vagy PVC burkolat tekercsből,lapokból vagy lépcsőn betétként</t>
  </si>
  <si>
    <t>42-000-3.4</t>
  </si>
  <si>
    <t>Egyéb bontások,
ragasztott padlóburkolat aljzatának portalanítása,a maradék ragasztószer oldószeres eltávolítása,maratása, felkaparása</t>
  </si>
  <si>
    <t>42-000-6.2</t>
  </si>
  <si>
    <t>Fal-, pillér és oszlopburkolat hordozószerkezetének felületelőkészítése
beltérben,
tégla, beton és vakolt alapfelületen,
felületelőkészítő alapozó és tapadóhíd felhordása egy rétegben
MUREXIN LF 1 mélyalapozó</t>
  </si>
  <si>
    <t>42-011-1.1.1.1-0216002</t>
  </si>
  <si>
    <t>Fal-, pillér és oszlopburkolat hordozószerkezetének felületelőkészítése
beltérben,
tégla, beton és vakolt alapfelületen,
kenhető víz- és páraszigetelés felhordása egy rétegben, hajlaterősítő szalag elhelyezésével
MUREXIN 1 KS folyékonyfólia</t>
  </si>
  <si>
    <t>42-011-1.1.1.2-0314002</t>
  </si>
  <si>
    <t>Padlóburkolat hordozószerkezetének felületelőkészítése
beltérben,
beton alapfelületen
önterülő felületkiegyenlítés készítése
5 mm átlagos rétegvastagságban
MUREXIN OS 50 Objekt Plus önterülő aljzatkiegyenlítő</t>
  </si>
  <si>
    <t>42-011-2.1.1.4.1-0311055</t>
  </si>
  <si>
    <t>Padlóburkolat hordozószerkezetének felületelőkészítése
beltérben,
beton alapfelületen
kenhető víz- és páraszigetelés felhordása egy rétegben, hajlaterősítő szalag elhelyezésével
MUREXIN 1 KS folyékonyfólia</t>
  </si>
  <si>
    <t>42-011-002.1.1.2-0314002</t>
  </si>
  <si>
    <t>42-012-1.1.3.1.1.2-0313021</t>
  </si>
  <si>
    <t>Padlóburkolat készítése,
beltérben,
kenhető szigetelésre,
gres, kőporcelán lappal,
kötésben vagy hálósan, 3-5 mm vtg. ragasztóba rakva, 1-10 mm fugaszélességgel,
20x20 - 40x40 cm közötti lapmérettel
MAPEI Keraflex Easy C2E cementkötésű ragasztóhabarcs, szürke, Kerapoxy IEG epoxigyanta fugázó, cementszürke</t>
  </si>
  <si>
    <t>42-022-1.1.3.2.1.1-0313020</t>
  </si>
  <si>
    <t>Melegburkolatok aljzatelőkészítése
Meglévő aljzat kiegyenlítése,
ragasztott parketta, valamint rugalmas burkolat alá (nagy igénybevétel)
ragasztóval szennyezett betonaljzat (cementesztrich) felület előkészítése,
3 mm vastagságban
MUREXIN Objekt Plus önterülő aljzatkiegyenlítő + MUREXIN D4 tapadóhíd</t>
  </si>
  <si>
    <t>42-041-3.2.2.1-0311055</t>
  </si>
  <si>
    <t>M42-042-12.1-0314505</t>
  </si>
  <si>
    <t>Lábazat kialakítása,
PVC-burkolatból,
felhajtással, PVC- hohlkehl profilba (szegőléc) bújtatva</t>
  </si>
  <si>
    <t>42-042-12.9-0313034</t>
  </si>
  <si>
    <t>42-042-31.1.1</t>
  </si>
  <si>
    <t>42-071-003-0156211</t>
  </si>
  <si>
    <t>Fa vagy műanyag nyílászáró szerkezetek bontása, ajtó, ablak vagy kapu,
2,01-4,00 m2 között</t>
  </si>
  <si>
    <t>44-000-1.2</t>
  </si>
  <si>
    <t>M44-001-1.3.1.1-0133172</t>
  </si>
  <si>
    <t>M44-001-1.3.1.1-0133173</t>
  </si>
  <si>
    <t>Fa beltéri nyílászárók
elhelyezése, ajtólap utólag szerelt tokba,
2 db pántfelsővel, kilinccsel, zárral, kompletten szerelve,
6,00 m kerületig
beltéri HPL felületű, tele ajtólap furatos faforgács betéttel, 875x2000 mm, acél tokhoz</t>
  </si>
  <si>
    <t>Fa beltéri nyílászárók
elhelyezése, ajtólap utólag szerelt tokba,
2 db pántfelsővel, kilinccsel, zárral, kompletten szerelve
6,00 m kerületig
beltéri HPL felületű, tele ajtólap furatos faforgács betéttel, 750x2000 mm, acél tokhoz</t>
  </si>
  <si>
    <t>Szerelt jellegű WC-kabinrendszer készítése kompletten,lábakkal, zárral, foglaltságjelzővel,
egyes kabin, 90 cm széles előlap ajtóval, 120 cm széles oldallappal
Trespa lapokból, szerelvényekkel, foglaltságjelző zárral, porszórt vagy eloxált aluprofilokkal, egyes kabin, 90 cm széles előlap ajtóval, 120 cm széles oldallappal</t>
  </si>
  <si>
    <t>M44-030-2.1-0122172</t>
  </si>
  <si>
    <t>Válaszfal rendszer moduláris elemei,
zuhany elválasztófal, 80-100 cm szélességben,15 cm-es lábakkal
Trespa zuhany elválasztófal 90 cm szélességig</t>
  </si>
  <si>
    <t>M44-030-11.4-0122155</t>
  </si>
  <si>
    <t>Lakatos-szerkezetek elhelyezése</t>
  </si>
  <si>
    <t>MUNKÁK ÖSSZESEN NETTÓ:</t>
  </si>
  <si>
    <t>Beltéri ajtók,
alapozott acél ajtótok elhelyezése,
befoglalótok szerelésével, Jobbos/Balos falcolt ajtólapokhoz EPDM tömítőprofillal, 130 mm nyers téglafal vastagságig,
625x2000-2000x2125 mm névleges méretig
falazós befoglalótok, névleges méret:750 x 2000 mm, 130 mm falvastagság</t>
  </si>
  <si>
    <t xml:space="preserve">Beltéri ajtók,
alapozott acél ajtótok elhelyezése,
befoglalótok szerelésével, Jobbos/Balos falcolt ajtólapokhoz EPDM tömítőprofillal, 130 mm nyers téglafal vastagságig,
625x2000-2000x2125 mm névleges méretig falazós befoglalótok, névleges méret:875 x 2000 mm, 130 mm falvastagsághoz
</t>
  </si>
  <si>
    <t>M45-001-1.1.4.1-0134022</t>
  </si>
  <si>
    <t>M45-001-1.1.4.1-0134026</t>
  </si>
  <si>
    <t>Belső festéseknél felület előkészítése, részmunkák;
felület glettelése zsákos kiszerelésű anyagból (alapozóval, sarokvédelemmel),
bármilyen padozatú helyiségben,
vakolt felületen,
1,5 mm vastagságban
tagolatlan felületen
Rigips Rimano 0-3 belsőtéri nagyszilárdságú glettelő gipsz</t>
  </si>
  <si>
    <t>47-000-1.99.1.2.1.1-0218023</t>
  </si>
  <si>
    <t>Belsőfestések
Diszperziós festés
műanyag bázisú vizes-diszperziós fehér vagy gyárilag színezett festékkel,
új vagy régi lekapart, előkészített alapfelületen,vakolaton, két rétegben,
tagolatlan sima felületen
SAKRET DFI diszperziós beltéri festék, fehér</t>
  </si>
  <si>
    <t>47-011-15.1.1.1-0150241</t>
  </si>
  <si>
    <t>Burkolatok és tartozékok festés utáni tisztítása
Festés előtt burkolatok takarásának készítése
Takarás készítése fóliával</t>
  </si>
  <si>
    <t>90-008-1-0110202</t>
  </si>
  <si>
    <t>100 m2</t>
  </si>
  <si>
    <t>Burkolatok és tartozékok festés utáni tisztítása
Festés után burkolatok takarásának felszedése</t>
  </si>
  <si>
    <t>90-008-2</t>
  </si>
  <si>
    <t>Munkák befezését követő piperetakarítás</t>
  </si>
  <si>
    <t>klt</t>
  </si>
  <si>
    <t>Tornaterem és kiszolgáló helyiségeinek felújítása</t>
  </si>
  <si>
    <t>Tornaterem felújítása</t>
  </si>
  <si>
    <t>Javítások, pótlások
Meglévő mindenféle nyílászáró szerkezet javításafaanyag- és/vagy vasalatpótlással,</t>
  </si>
  <si>
    <t>44-090-2.8</t>
  </si>
  <si>
    <r>
      <t xml:space="preserve">Fal-, pillér-, oszlopburkolat készítése
beltérben,
kenhető szigetelésre,
mázas kerámiával,
kötésben vagy hálósan, 3-5 mm vtg. ragasztóba rakva, 1-10 mm fugaszélességgel,
10x10 - 20x20 cm közötti lapmérettel
MAPEI Keraflex Light S1 C2TE S1 cementkötésű ragasztóhabarcs, szürke, Ultracolor Plus fugázó, fehér                            </t>
    </r>
    <r>
      <rPr>
        <b/>
        <sz val="10"/>
        <color theme="1"/>
        <rFont val="Times New Roman"/>
        <family val="1"/>
        <charset val="238"/>
      </rPr>
      <t>WC, zuhanyzó helyiségekben</t>
    </r>
  </si>
  <si>
    <t>42-012-1.1.3.1.1.2-0313022</t>
  </si>
  <si>
    <r>
      <t xml:space="preserve">Fal-, pillér-, oszlopburkolat készítése
beltérben,
kenhető szigetelésre,
mázas kerámiával,
kötésben vagy hálósan, 3-5 mm vtg. ragasztóba rakva, 1-10 mm fugaszélességgel,
10x10 - 20x20 cm közötti lapmérettel
MAPEI Keraflex Light S1 C2TE S1 cementkötésű ragasztóhabarcs, szürke, Ultracolor Plus fugázó, fehér                      </t>
    </r>
    <r>
      <rPr>
        <b/>
        <sz val="10"/>
        <color theme="1"/>
        <rFont val="Times New Roman"/>
        <family val="1"/>
        <charset val="238"/>
      </rPr>
      <t>Öltözőkben, előterekben</t>
    </r>
  </si>
  <si>
    <t>M42-022-1.1.3.2.1.1-0313020</t>
  </si>
  <si>
    <r>
      <t xml:space="preserve">Padlóburkolat készítése,
beltérben,
kenhető szigetelésre,
gres, kőporcelán lappal,
kötésben vagy hálósan, 3-5 mm vtg. ragasztóba rakva, 1-10 mm fugaszélességgel,
20x20 - 40x40 cm közötti lapmérettel
MAPEI Keraflex Easy C2E cementkötésű ragasztóhabarcs, szürke, Kerapoxy IEG epoxigyanta fugázó, cementszürke                    </t>
    </r>
    <r>
      <rPr>
        <b/>
        <sz val="10"/>
        <color theme="1"/>
        <rFont val="Times New Roman"/>
        <family val="1"/>
        <charset val="238"/>
      </rPr>
      <t>R11 csúszásmentes lappal zuhanyzóban</t>
    </r>
  </si>
  <si>
    <t>42-042-11.3-0312004</t>
  </si>
  <si>
    <t>PVC burkolat fektetése kiegyenlített aljzatra,
ajánlott ragasztó PVC burkolat fektetéséhez(a ragasztás ideje a burkolási tételeknél szerepel)
MAPEI Ultrabond Eco 380 diszperziós ragasztó</t>
  </si>
  <si>
    <t>42-042-11.9-0313034</t>
  </si>
  <si>
    <t>Fa-, hézagmentes műanyag- és szőnyegburkolatok bontása,
lambéria, fal-, mennyezetburkolat</t>
  </si>
  <si>
    <t>42-000-003.7</t>
  </si>
  <si>
    <t>71-000-1.1.1</t>
  </si>
  <si>
    <t>Vezetékek, kábelek és szerelvények bontása; védőcső leszerelése műanyag csőből, falhoronyból</t>
  </si>
  <si>
    <t>71-000-1.5.1</t>
  </si>
  <si>
    <t>Vezetékek, kábelek és szerelvények bontása; vörösréz vagy alumínium vezeték leszerelése védőcsőből kihúzva, 10 mm2-ig</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</si>
  <si>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</si>
  <si>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</si>
  <si>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</si>
  <si>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</si>
  <si>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71-001-1.1.1.1.1-0110113</t>
  </si>
  <si>
    <t>Merev, simafalú műanyag védőcső elhelyezése, elágazó dobozokkal, előre elkészített falhoronyba, vékonyfalú kivitelben, könnyű mechanikai igénybevételre, Névleges méret: 11-16 mm HYDRO-THERM beltéri Mü III. vékonyfalú, hajlítható merev műanyag szürke védőcső 13.5 mm, Kód: MU-III 13.5</t>
  </si>
  <si>
    <t>71-001-1.1.1.1.1-0110116</t>
  </si>
  <si>
    <t>Merev, simafalú műanyag védőcső elhelyezése, elágazó dobozokkal, előre elkészített falhoronyba, vékonyfalú kivitelben, könnyű mechanikai igénybevételre, Névleges méret: 11-16 mm HYDRO-THERM beltéri Mü III. vékonyfalú, hajlítható merev műanyag szürke védőcső 16 mm, Kód: MU-III 16</t>
  </si>
  <si>
    <t>71-001-11.1.2-0123003</t>
  </si>
  <si>
    <t>71-002-1.1-0210002</t>
  </si>
  <si>
    <r>
      <t>Szigetelt vezeték elhelyezése védőcsőbe húzva vagy vezetékcsatornába fektetve, rézvezetővel, leágazó kötésekkel, szigetelés ellenállás méréssel, a szerelvényekhez csatlakozó vezetékvégek bekötése nélkül, keresztmetszet: 0,5-2,5 mm</t>
    </r>
    <r>
      <rPr>
        <vertAlign val="superscript"/>
        <sz val="10"/>
        <color indexed="8"/>
        <rFont val="Times New Roman CE"/>
        <charset val="238"/>
      </rPr>
      <t>2</t>
    </r>
    <r>
      <rPr>
        <sz val="10"/>
        <color indexed="8"/>
        <rFont val="Times New Roman CE"/>
        <charset val="238"/>
      </rPr>
      <t xml:space="preserve"> PannonCom-Kábel H07V-U 450/750V 1x1,5 mm</t>
    </r>
    <r>
      <rPr>
        <vertAlign val="superscript"/>
        <sz val="10"/>
        <color indexed="8"/>
        <rFont val="Times New Roman CE"/>
        <charset val="238"/>
      </rPr>
      <t>2</t>
    </r>
    <r>
      <rPr>
        <sz val="10"/>
        <color indexed="8"/>
        <rFont val="Times New Roman CE"/>
        <charset val="238"/>
      </rPr>
      <t>, tömör rézvezetővel (MCu)</t>
    </r>
  </si>
  <si>
    <t>71-002-1.1-0210003</t>
  </si>
  <si>
    <r>
      <t>Szigetelt vezeték elhelyezése védőcsőbe húzva vagy vezetékcsatornába fektetve, rézvezetővel, leágazó kötésekkel, szigetelés ellenállás méréssel, a szerelvényekhez csatlakozó vezetékvégek bekötése nélkül, keresztmetszet: 0,5-2,5 mm</t>
    </r>
    <r>
      <rPr>
        <vertAlign val="superscript"/>
        <sz val="10"/>
        <color indexed="8"/>
        <rFont val="Times New Roman CE"/>
        <charset val="238"/>
      </rPr>
      <t>2</t>
    </r>
    <r>
      <rPr>
        <sz val="10"/>
        <color indexed="8"/>
        <rFont val="Times New Roman CE"/>
        <charset val="238"/>
      </rPr>
      <t xml:space="preserve"> PannonCom-Kábel H07V-U 450/750V 1x2,5 mm</t>
    </r>
    <r>
      <rPr>
        <vertAlign val="superscript"/>
        <sz val="10"/>
        <color indexed="8"/>
        <rFont val="Times New Roman CE"/>
        <charset val="238"/>
      </rPr>
      <t>2</t>
    </r>
    <r>
      <rPr>
        <sz val="10"/>
        <color indexed="8"/>
        <rFont val="Times New Roman CE"/>
        <charset val="238"/>
      </rPr>
      <t>, tömör rézvezetővel (MCu)</t>
    </r>
  </si>
  <si>
    <t>71-002-2.1-0211041</t>
  </si>
  <si>
    <r>
      <t>Szigetelt vezeték elhelyezése közvetlen falhoronyba vagy falra fektetve,  vakolat alá, 1-3 erű tömör rézvezetővel, dobozokkal és leágazó kötésekkel, szigetelési ellenállás méréssel, a szerelvényekhez csatlakozó vezetékvégek bekötése nélkül, keresztmetszet: 1,5-2,5 mm</t>
    </r>
    <r>
      <rPr>
        <vertAlign val="superscript"/>
        <sz val="10"/>
        <color indexed="8"/>
        <rFont val="Times New Roman CE"/>
        <charset val="238"/>
      </rPr>
      <t>2</t>
    </r>
    <r>
      <rPr>
        <sz val="10"/>
        <color indexed="8"/>
        <rFont val="Times New Roman CE"/>
        <charset val="238"/>
      </rPr>
      <t xml:space="preserve"> PannonCom-Kábel MMFalCu 450/750V 3x1,5 mm</t>
    </r>
    <r>
      <rPr>
        <vertAlign val="superscript"/>
        <sz val="10"/>
        <color indexed="8"/>
        <rFont val="Times New Roman CE"/>
        <charset val="238"/>
      </rPr>
      <t>2</t>
    </r>
    <r>
      <rPr>
        <sz val="10"/>
        <color indexed="8"/>
        <rFont val="Times New Roman CE"/>
        <charset val="238"/>
      </rPr>
      <t>, tömör rézvezetővel</t>
    </r>
  </si>
  <si>
    <t>71-005-1.1.1.2-0562352</t>
  </si>
  <si>
    <t>Komplett világítási szerelvények; Fali kapcsolók elhelyezése, süllyesztve, 10A kétpólusú kapcsolók</t>
  </si>
  <si>
    <t>71-005-1.11.1.1.1-0230109</t>
  </si>
  <si>
    <t>Komplett világítási szerelvények; Csatlakozóaljzat elhelyezése, süllyesztve, 16A, földelt, egyes csatlakozóaljzat (2P+F)</t>
  </si>
  <si>
    <t>71-013-9</t>
  </si>
  <si>
    <t>Erősáramú és villamos berendezések első felülvizsgálata és érintésvédelmi mérés és jegyzőkönyv készítése</t>
  </si>
  <si>
    <t>33-063-1.1.2</t>
  </si>
  <si>
    <t>Faláttörés 30x30 cm méretig, téglafalban, 12,01-25 cm falvastagság között</t>
  </si>
  <si>
    <t>33-063-3.2.1</t>
  </si>
  <si>
    <r>
      <t>Horonyvésés, téglafalban, 8 cm</t>
    </r>
    <r>
      <rPr>
        <vertAlign val="superscript"/>
        <sz val="10"/>
        <color indexed="8"/>
        <rFont val="Times New Roman CE"/>
        <charset val="238"/>
      </rPr>
      <t>2</t>
    </r>
    <r>
      <rPr>
        <sz val="10"/>
        <color indexed="8"/>
        <rFont val="Times New Roman CE"/>
        <charset val="238"/>
      </rPr>
      <t xml:space="preserve"> keresztmetszetig</t>
    </r>
  </si>
  <si>
    <t>33-063-21.1.1</t>
  </si>
  <si>
    <r>
      <t>Fészekvésés, téglafalban, 0,015 m</t>
    </r>
    <r>
      <rPr>
        <vertAlign val="superscript"/>
        <sz val="10"/>
        <color indexed="8"/>
        <rFont val="Times New Roman CE"/>
        <charset val="238"/>
      </rPr>
      <t>3</t>
    </r>
    <r>
      <rPr>
        <sz val="10"/>
        <color indexed="8"/>
        <rFont val="Times New Roman CE"/>
        <charset val="238"/>
      </rPr>
      <t>-ig</t>
    </r>
  </si>
  <si>
    <t>71-000-1.12</t>
  </si>
  <si>
    <t>Vezetékek, kábelek és szerelvények bontása; ipari kapcsolók, ipari csatlakozók leszerelése</t>
  </si>
  <si>
    <t>M42-043-001.3</t>
  </si>
  <si>
    <t>Ütéscsillapító falburkolat készítése tornateremben</t>
  </si>
  <si>
    <t>45-000-2.3</t>
  </si>
  <si>
    <t>Bontások
Rácsok, korlátok, kerítések bontása,
ablakrács</t>
  </si>
  <si>
    <t>M45-004-4.1-0990115</t>
  </si>
  <si>
    <t>Tornatermi ablakokra új egyedi ablakrács készítése alumínium leemelhető keretttel haidekker háló mezőkitöltéssel</t>
  </si>
  <si>
    <t>47-011-005.2.1.1-0141882</t>
  </si>
  <si>
    <t>Olajfestések,
lenolaj kötőanyagú, fehér vagy színes falfestékkel,
ásványi alapfelületen, régi jól tapadó festékrétegen,egy rétegben,
tagolatlan sima felületen
Biopin falfesték légzésaktív, fehér, Nr. 15002</t>
  </si>
  <si>
    <t>47-021-21.3.1-0130701</t>
  </si>
  <si>
    <t>Acélfelületek közbenső festése
rácson, korláton, kerítésen, sodronyhálón
műgyanta kötőanyagú, oldószeres festékkel
Trinát alapozófesték, fehér 100,EAN: 5995061117031</t>
  </si>
  <si>
    <t>47-021-31.3.1-0130361</t>
  </si>
  <si>
    <t>Acélfelületek átvonó festése
rácson, korláton, kerítésen, sodronyhálón
műgyanta kötőanyagú, oldószeres festékkel
Trinát magasfényű zománcfesték, fehér 100,EAN: 5995061119042</t>
  </si>
  <si>
    <t>47-031-1.1.1.2-0130701</t>
  </si>
  <si>
    <t>Belső fafelületek
alapmázolása,
műgyantabázisú (alkid) oldószertartalmú alapozóval,
tagolt felületen
Trinát alapozófesték, fehér 100,EAN: 5995061117031</t>
  </si>
  <si>
    <t>47-031-1.3.1.2-0130701</t>
  </si>
  <si>
    <t>Belső fafelületek
fedőmázolása,
műgyantabázisú (alkid) oldószertartalmú alapozóval,
tagolt felületen
Trinát alapozófesték, fehér 100,EAN: 5995061117031</t>
  </si>
  <si>
    <t>Sportpálya vonalazása (szabvány méretű röplabdapálya, kosárlabda pálya felfestés)</t>
  </si>
  <si>
    <t xml:space="preserve">Labdafogó háló telepítése, 5 x 5 cm lyukmérettel, feszítőkkel kompletten telepítve </t>
  </si>
  <si>
    <t>36-090-2.1.1</t>
  </si>
  <si>
    <t>Vakolatok pótlása, keskenyvakolatok pótlása
oldalfalon,
10 cm szélességig</t>
  </si>
  <si>
    <t>ELTE Radnóti Miklós Gyakorló Gimnázium</t>
  </si>
  <si>
    <t>71-000-1.6</t>
  </si>
  <si>
    <t>Vezetékek, kábelek és szerelvények bontása; kábelszerű vezeték leszerelése tartószerkezetről</t>
  </si>
  <si>
    <t>71-000-1.14</t>
  </si>
  <si>
    <t>Vezetékek, kábelek és szerelvények bontása; biztosító, elosztótáblák (tokozott is), jelzőberendezések leszerelése</t>
  </si>
  <si>
    <t>71-000-3.2</t>
  </si>
  <si>
    <t>Berendezési tárgyak leszerelése, motorok kikötése</t>
  </si>
  <si>
    <t>71-001-11.1.1-0121001</t>
  </si>
  <si>
    <t>Elágazó doboz illetve szerelvénydoboz elhelyezése, süllyesztve, fészekvésés nélkül, Névleges méret: Ø68 mm-ig, 2xØ68 mm-ig vagy négyzetes kivitelben, 30-60 mm mélységig, max. négyes sorolásig HYDRO-THERM beltéri elágazó doboz, Müds 65 mm, Kód: 65-ALJ</t>
  </si>
  <si>
    <t>71-001-11.1.2-0123002</t>
  </si>
  <si>
    <t>Elágazó doboz illetve szerelvénydoboz elhelyezése, süllyesztve, fészekvésés nélkül, Névleges méret: 70, 80, 100, 150, 200 mm 87, 107, 159, 240, 238 mm (70 - 300 mm) KAISER elágazó doboz téglafalba, IP 20, 100x100 mm, R: 1095-31</t>
  </si>
  <si>
    <t>Elágazó doboz illetve szerelvénydoboz elhelyezése, süllyesztve, fészekvésés nélkül, Névleges méret: 70, 80, 100, 150, 200 mm 87, 107, 159, 240, 238 mm (70 - 300 mm) KAISER elágazó doboz téglafalba, IP 20, 150x150 mm, R: 1096-31</t>
  </si>
  <si>
    <t>71-002-1.1-0198005</t>
  </si>
  <si>
    <r>
      <t>Szigetelt vezeték elhelyezése védőcsőbe húzva vagy vezetékcsatornába fektetve, rézvezetővel, leágazó kötésekkel, szigetelés ellenállás méréssel, a szerelvényekhez csatlakozó vezetékvégek bekötése nélkül, keresztmetszet: 0,5-2,5 mm</t>
    </r>
    <r>
      <rPr>
        <vertAlign val="superscript"/>
        <sz val="10"/>
        <color indexed="8"/>
        <rFont val="Times New Roman CE"/>
        <charset val="238"/>
      </rPr>
      <t>2</t>
    </r>
    <r>
      <rPr>
        <sz val="10"/>
        <color indexed="8"/>
        <rFont val="Times New Roman CE"/>
        <charset val="238"/>
      </rPr>
      <t xml:space="preserve"> PannonCom-Kábel H05V-U 300/500V 1x1 mm</t>
    </r>
    <r>
      <rPr>
        <vertAlign val="superscript"/>
        <sz val="10"/>
        <color indexed="8"/>
        <rFont val="Times New Roman CE"/>
        <charset val="238"/>
      </rPr>
      <t>2</t>
    </r>
    <r>
      <rPr>
        <sz val="10"/>
        <color indexed="8"/>
        <rFont val="Times New Roman CE"/>
        <charset val="238"/>
      </rPr>
      <t>, tömör rézvezetővel (MCu)</t>
    </r>
  </si>
  <si>
    <t>71-002-1.2-0210004</t>
  </si>
  <si>
    <r>
      <t>Szigetelt vezeték elhelyezése védőcsőbe húzva vagy vezetékcsatornába fektetve, rézvezetővel, leágazó kötésekkel, szigetelés ellenállás méréssel, a szerelvényekhez csatlakozó vezetékvégek bekötése nélkül, keresztmetszet: 4-6 mm</t>
    </r>
    <r>
      <rPr>
        <vertAlign val="superscript"/>
        <sz val="10"/>
        <color indexed="8"/>
        <rFont val="Times New Roman CE"/>
        <charset val="238"/>
      </rPr>
      <t>2</t>
    </r>
    <r>
      <rPr>
        <sz val="10"/>
        <color indexed="8"/>
        <rFont val="Times New Roman CE"/>
        <charset val="238"/>
      </rPr>
      <t xml:space="preserve"> PannonCom-Kábel H07V-U 450/750V 1x4 mm</t>
    </r>
    <r>
      <rPr>
        <vertAlign val="superscript"/>
        <sz val="10"/>
        <color indexed="8"/>
        <rFont val="Times New Roman CE"/>
        <charset val="238"/>
      </rPr>
      <t>2</t>
    </r>
    <r>
      <rPr>
        <sz val="10"/>
        <color indexed="8"/>
        <rFont val="Times New Roman CE"/>
        <charset val="238"/>
      </rPr>
      <t>, tömör rézvezetővel (MCu)</t>
    </r>
  </si>
  <si>
    <t>71-002-1.2-0213006</t>
  </si>
  <si>
    <r>
      <t>Szigetelt vezeték elhelyezése védőcsőbe húzva vagy vezetékcsatornába fektetve, rézvezetővel, leágazó kötésekkel, szigetelés ellenállás méréssel, a szerelvényekhez csatlakozó vezetékvégek bekötése nélkül, keresztmetszet: 4-6 mm</t>
    </r>
    <r>
      <rPr>
        <vertAlign val="superscript"/>
        <sz val="10"/>
        <color indexed="8"/>
        <rFont val="Times New Roman CE"/>
        <charset val="238"/>
      </rPr>
      <t>2</t>
    </r>
    <r>
      <rPr>
        <sz val="10"/>
        <color indexed="8"/>
        <rFont val="Times New Roman CE"/>
        <charset val="238"/>
      </rPr>
      <t xml:space="preserve"> PannonCom-Kábel H07V-K 450/750V 1x6 mm</t>
    </r>
    <r>
      <rPr>
        <vertAlign val="superscript"/>
        <sz val="10"/>
        <color indexed="8"/>
        <rFont val="Times New Roman CE"/>
        <charset val="238"/>
      </rPr>
      <t>2</t>
    </r>
    <r>
      <rPr>
        <sz val="10"/>
        <color indexed="8"/>
        <rFont val="Times New Roman CE"/>
        <charset val="238"/>
      </rPr>
      <t>, hajlékony rézvezetővel (Mkh)</t>
    </r>
  </si>
  <si>
    <t>71-002-16.1-0224439</t>
  </si>
  <si>
    <r>
      <t>Riasztókábel elhelyezése előre elkészített tartószerkezetre, 2-12 erű rézvezetővel, fólia árnyékolással, keresztmetszet: 0,22 mm</t>
    </r>
    <r>
      <rPr>
        <vertAlign val="superscript"/>
        <sz val="10"/>
        <color indexed="8"/>
        <rFont val="Times New Roman CE"/>
        <charset val="238"/>
      </rPr>
      <t>2</t>
    </r>
    <r>
      <rPr>
        <sz val="10"/>
        <color indexed="8"/>
        <rFont val="Times New Roman CE"/>
        <charset val="238"/>
      </rPr>
      <t>-ig PannonCom-Kábel riasztókábel, 6x0,22 Csz: RIA6</t>
    </r>
  </si>
  <si>
    <t>71-002-21.1-0217133</t>
  </si>
  <si>
    <r>
      <t>Kábelszerű vezeték elhelyezése előre elkészített tartószerkezetre, 1-12 erű rézvezetővel, elágazó dobozokkal és kötésekkel, szigetelési elenállás méréssel, a szerelvényekhez csatlakozó vezetékvégek bekötése nélkül, keresztmetszet: 0,5-2,5 mm</t>
    </r>
    <r>
      <rPr>
        <vertAlign val="superscript"/>
        <sz val="10"/>
        <color indexed="8"/>
        <rFont val="Times New Roman CE"/>
        <charset val="238"/>
      </rPr>
      <t>2</t>
    </r>
    <r>
      <rPr>
        <sz val="10"/>
        <color indexed="8"/>
        <rFont val="Times New Roman CE"/>
        <charset val="238"/>
      </rPr>
      <t xml:space="preserve"> PannonCom-Kábel H05VV-F 300/500V műanyag tömlő vezeték 5x2,5 mm</t>
    </r>
    <r>
      <rPr>
        <vertAlign val="superscript"/>
        <sz val="10"/>
        <color indexed="8"/>
        <rFont val="Times New Roman CE"/>
        <charset val="238"/>
      </rPr>
      <t>2</t>
    </r>
    <r>
      <rPr>
        <sz val="10"/>
        <color indexed="8"/>
        <rFont val="Times New Roman CE"/>
        <charset val="238"/>
      </rPr>
      <t>, hajlékony rézvezetővel (MT)</t>
    </r>
  </si>
  <si>
    <t>71-002-21.2-0221564</t>
  </si>
  <si>
    <r>
      <t>Kábelszerű vezeték elhelyezése előre elkészített tartószerkezetre, 1-12 erű rézvezetővel, elágazó dobozokkal és kötésekkel, szigetelési elenállás méréssel, a szerelvényekhez csatlakozó vezetékvégek bekötése nélkül, keresztmetszet: 4 mm</t>
    </r>
    <r>
      <rPr>
        <vertAlign val="superscript"/>
        <sz val="10"/>
        <color indexed="8"/>
        <rFont val="Times New Roman CE"/>
        <charset val="238"/>
      </rPr>
      <t>2</t>
    </r>
    <r>
      <rPr>
        <sz val="10"/>
        <color indexed="8"/>
        <rFont val="Times New Roman CE"/>
        <charset val="238"/>
      </rPr>
      <t xml:space="preserve"> PannonCom-Kábel NYM 300/500V 5x4 mm</t>
    </r>
    <r>
      <rPr>
        <vertAlign val="superscript"/>
        <sz val="10"/>
        <color indexed="8"/>
        <rFont val="Times New Roman CE"/>
        <charset val="238"/>
      </rPr>
      <t>2</t>
    </r>
    <r>
      <rPr>
        <sz val="10"/>
        <color indexed="8"/>
        <rFont val="Times New Roman CE"/>
        <charset val="238"/>
      </rPr>
      <t>, tömör rézvezetővel (MBCu)</t>
    </r>
  </si>
  <si>
    <t>71-002-42.1.3</t>
  </si>
  <si>
    <t>Adatátviteli kábel elhelyezése védőcsőbe húzva vagy vezetékcsatornába fektetve, strukturált adatátviteli kábel strukturált számítógépes adatátviteli hálózatokhoz, alufólia és rézszövés árnyékolással, 100 Mbit/s átviteli sebesség (CAT 5 kategória)</t>
  </si>
  <si>
    <t>71-002-71.1.3</t>
  </si>
  <si>
    <t>Vezeték összekötése és bekötése készülékbe, kábelsaru nélkül, 5 vezetékszál esetén</t>
  </si>
  <si>
    <t>71-004-6.3</t>
  </si>
  <si>
    <t>Tartó és egyéb szerkezetek elhelyezése, faliék</t>
  </si>
  <si>
    <t>71-005-1.1.1.3-0562303</t>
  </si>
  <si>
    <t>Komplett világítási szerelvények; Fali kapcsolók elhelyezése, süllyesztve, 10A hárompólusú kapcsolók 7</t>
  </si>
  <si>
    <t>71-005-1.11.1.1.2-0230018</t>
  </si>
  <si>
    <t>Komplett világítási szerelvények; Csatlakozóaljzat elhelyezése, süllyesztve, 16A, földelt, kettős csatlakozóaljzat (2x2P+F)</t>
  </si>
  <si>
    <t>71-005-1.11.1.2.1</t>
  </si>
  <si>
    <t>Komplett világítási szerelvények; Csatlakozóaljzat elhelyezése, süllyesztve, 16A, földeletlen, egyes csatlakozóaljzat (2P)</t>
  </si>
  <si>
    <t>71-005-1.31.1-0230113</t>
  </si>
  <si>
    <t>Komplett világítási szerelvények; Telefon és PC csatlakozóaljzat elhelyezése (egyes/kettős), telefon LEGRAND Cariva 1xRJ11 telefon-csatlakozóaljzat kerettel, fehér R: 773838</t>
  </si>
  <si>
    <t>71-005-1.31.2-0533641</t>
  </si>
  <si>
    <t>Komplett világítási szerelvények; Telefon és PC csatlakozóaljzat elhelyezése (egyes/kettős), PC LEGRAND Galea 2xRJ45 Cat5e UTP mechanizmus, LCS2 R: 775762</t>
  </si>
  <si>
    <t>71-005-1.42-0231409</t>
  </si>
  <si>
    <t>Komplett világítási szerelvények; Falonkívüli egyéb szerelvények elhelyezése falonkívüli kulcsos kapcsoló 3 állású, komplett.</t>
  </si>
  <si>
    <t>71-005-1.47-0318801</t>
  </si>
  <si>
    <t>Komplett világítási szerelvények; Moduláris csatlakozóaljzat elhelyezése elosztószekrénybe, sínre pattintható kivitelben, 10/16A, 250V, 2 pólusú LEGRAND Lexic moduláris 2P+F csatlakozóaljzat 10/16A, 2,5 modul R: 004285</t>
  </si>
  <si>
    <t>71-006-5.1.1.1-0314342</t>
  </si>
  <si>
    <t>Mágneskapcsolók, kontaktorok; Mágneskapcsolók elhelyezése,  hőrelé nélkül, TS 35 sínre pattintható kivitelben, 72A üzemi áramig GANZ KK DL-K11-01 mágneskapcsoló 23A, 3 fő- és 1 nyitó segédérintkezővel</t>
  </si>
  <si>
    <t>71-007-11.2.1.4-0318175</t>
  </si>
  <si>
    <t>Egyéb kézi működtetésű terheléskapcsoló elhelyezése, műanyag tokozással, 63 A-ig, 4 pólusú LEGRAND Tokozott bütykös kapcsoló 4P 25A PR21 1-0-2 R: 027738</t>
  </si>
  <si>
    <t>71-008-9.1.2-0299502</t>
  </si>
  <si>
    <t>Kismegszakítók elhelyezése kalapsínes szerelőlapra, "B", "C" és "D" jelleggörbével, 3 kA zárlati szilárdsággal, 2 pólusú és 1+N pólusú VI-KO KISMEGSZAKÍTÓ, B típusú 1P+N 3kA 10A MCB, Csz: 3VTB-2B10N</t>
  </si>
  <si>
    <t>71-008-9.1.3-0299547</t>
  </si>
  <si>
    <t>Kismegszakítók elhelyezése kalapsínes szerelőlapra, "B", "C" és "D" jelleggörbével, 3 kA zárlati szilárdsággal, 3 pólusú VI-KO KISMEGSZAKÍTÓ, B típusú 3P 3kA 25A MCB, Csz: 3VTB-3B25</t>
  </si>
  <si>
    <t>71-008-11.1.1.1-0120561</t>
  </si>
  <si>
    <t>Áram-védőkapcsolók elhelyezése, váltakozó- és pulzáló egyenáramú kioldásra, gyorskioldással (6...40 ms), 6 kA zárlati szilárdsággal, 2 pólusú GANZ KK GFI 025.2.030 25 A,  30 mA, áram-védőkapcsoló</t>
  </si>
  <si>
    <t>71-008-11.1.1.2-0120582</t>
  </si>
  <si>
    <t>Áram-védőkapcsolók elhelyezése, váltakozó- és pulzáló egyenáramú kioldásra, gyorskioldással (6...40 ms), 6 kA zárlati szilárdsággal, 4 pólusú GANZ KK GFI 025.4.100 25 A, 100 mA, áram-védőkapcsoló</t>
  </si>
  <si>
    <t>71-009-1.2.4-0624066</t>
  </si>
  <si>
    <t>Áramköri kiselosztók, bővítése a meglévő átalakításával. A jelenlegi használható kismegszakítók felhasználásával.</t>
  </si>
  <si>
    <t>71-010-1.1.2.1.2-0142815</t>
  </si>
  <si>
    <t>Felületre szerelt lámpatest elhelyezése  előre elkészített tartószerkezetre,FLAT-P mennyezeti tükrös T8 vagy T5 fénycsöves lámpatest</t>
  </si>
  <si>
    <t>71-010-16.2.1</t>
  </si>
  <si>
    <t>Falilámpák elhelyezése beltérre, vízmentes kerek fali vagy mennyezeti lámpa 21W GR10q IP54</t>
  </si>
  <si>
    <t>71-010-16.5.1</t>
  </si>
  <si>
    <t>Falilámpák elhelyezése beltérre, fénycsöves kivitelben, LED Por és páramentes 1x23W IP65 LED fénycsőre előkészített (régi 1x58w méretű) armatúra lámpatest IP65 150 cm Dust</t>
  </si>
  <si>
    <t>71-010-20.2</t>
  </si>
  <si>
    <t>ABR 280 T-EVG, 2x80W T5 fénycsöves, mennyezeti, fehértükrös, labdavédett lámpatest, elektronikus előtéttel-védőrácsok visszaszereléssel.</t>
  </si>
  <si>
    <t>71-012-2.5-0241003</t>
  </si>
  <si>
    <t>Villamos háztartási készülékek elhelyezése, előre elkészített tartószerkezetre: elektromos kézszárító vagy hajszárító MEDICLINICS SANIFLOW nyomógombos kézszárító, fehér öntöttvas burkolattal.</t>
  </si>
  <si>
    <t>71-012-3</t>
  </si>
  <si>
    <t>Motorbekötés ellenőrzése háromszori próbával</t>
  </si>
  <si>
    <t>71-013-7.4</t>
  </si>
  <si>
    <t>Érintésvédelmi hálózat tartozékainak szerelése, nagykiterjedésű fémtárgy földelő kötése</t>
  </si>
  <si>
    <t>72-001-51.7-0223051</t>
  </si>
  <si>
    <t>Iskolarádió, hangszórók szerelése. (1db meglévő, 1db. Új.Torna tanári, torna tanár, szobákba.)</t>
  </si>
  <si>
    <t>72-011-1.1.5.2.1.2-0220132</t>
  </si>
  <si>
    <t>Riasztó rendszerek felszerelése vezetékes kivitelben, behatolás érzékelő egységeinek felszerelése, digitális mozgásérzékelő, beltéri falra szerelhető kivitelben, tartó elhelyezésével  duál érzékelős passzív infra, 9m, 101°, digitális jelfeldolgozás és hőkompenzálás, UV, látható fény és elektromágneses szűrés 6db+1db Zónabővítő,segégzáppalés akkumulátorral, rendszerbe illesztve.</t>
  </si>
  <si>
    <t>72-011-1500</t>
  </si>
  <si>
    <t>NETGEAR ProSAFE® Gigabit Plus Switches Gigabit Ports 8, beépítése, táppal, programozás, rendszerbe illesztéssel.</t>
  </si>
  <si>
    <t>83-006-2.1.1.1-0150032</t>
  </si>
  <si>
    <t>Radiál ventilátor elhelyezése, csőventilátor, műanyagházas, járókerék-átmérő: 200 mm-ig ROSENBERG csőventilátor, műanyagházas, (230V), RS 100L, Csz.: F00-10060</t>
  </si>
  <si>
    <t>33-063-1.1.1</t>
  </si>
  <si>
    <t>Faláttörés 30x30 cm méretig, téglafalban, 12 cm falvastagságig</t>
  </si>
  <si>
    <t>33-063-3.2.2</t>
  </si>
  <si>
    <r>
      <t>Horonyvésés, téglafalban, 8,01-16,00 cm</t>
    </r>
    <r>
      <rPr>
        <vertAlign val="superscript"/>
        <sz val="10"/>
        <color indexed="8"/>
        <rFont val="Times New Roman CE"/>
        <charset val="238"/>
      </rPr>
      <t>2</t>
    </r>
    <r>
      <rPr>
        <sz val="10"/>
        <color indexed="8"/>
        <rFont val="Times New Roman CE"/>
        <charset val="238"/>
      </rPr>
      <t xml:space="preserve"> keresztmetszet között</t>
    </r>
  </si>
  <si>
    <t>33-063-21.4.1</t>
  </si>
  <si>
    <t>Fészekvésés, dobozok részére téglafalban, 55 - 78 mm átmérő között, 30 mm mélységig</t>
  </si>
  <si>
    <t>33-063-21.4.2</t>
  </si>
  <si>
    <t>Fészekvésés, dobozok részére téglafalban, 100 x 100 mm-es, 50 mm mélységig</t>
  </si>
  <si>
    <t>33-063-21.4.3</t>
  </si>
  <si>
    <t>Fészekvésés, dobozok részére téglafalban, 150 x 150 mm-es, 50 mm mélységig</t>
  </si>
  <si>
    <t>Helyszíni beton és vasbeton munkák</t>
  </si>
  <si>
    <t>Lépcsőszerkezetek bontása,
betonból,
C16/20 betonminőségig</t>
  </si>
  <si>
    <t>Lépcső készítése
betonból,
X0b(H), X0v(H), XC1, XC2 környezeti osztályú,földnedves vagy kissé képlékeny konzisztenciájú betonból,
helyszíni keveréssel és bedolgozással, kézi csömöszöléssel
C16/20 - X0b(H) kissé képlékeny kavicsbeton keverék CEM 42,5 pc. D?max = 16 mm, m = 6,1 finomsági modulussal</t>
  </si>
  <si>
    <t>31-021-10.1.1.1-0221110</t>
  </si>
  <si>
    <t>31-000-11.1.1</t>
  </si>
  <si>
    <t>Aljzat készítése szárazhabarcs esztrichből
Csúsztatott esztrich (esztrich választórétegen)
gépi feldolgozással, cementbázisú esztrichből
C12 szilárdsági osztálynak megfelelően,
4 cm vastagságban
LB-Knauf Estrich ZE12 cementesztrich, gyárilag előkevert szárazhabarcs, Cikkszám: K00619611</t>
  </si>
  <si>
    <t>31-032-3.2.1.1-0212501</t>
  </si>
  <si>
    <t>33-063-3.2.4</t>
  </si>
  <si>
    <r>
      <t>Horonyvésés, téglafalban, 24,01-50,00 cm</t>
    </r>
    <r>
      <rPr>
        <vertAlign val="superscript"/>
        <sz val="10"/>
        <color indexed="8"/>
        <rFont val="Times New Roman CE"/>
        <charset val="238"/>
      </rPr>
      <t>2</t>
    </r>
    <r>
      <rPr>
        <sz val="10"/>
        <color indexed="8"/>
        <rFont val="Times New Roman CE"/>
        <charset val="238"/>
      </rPr>
      <t xml:space="preserve"> keresztmetszet között</t>
    </r>
  </si>
  <si>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</si>
  <si>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</si>
  <si>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</si>
  <si>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</si>
  <si>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</si>
  <si>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</si>
  <si>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</si>
  <si>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</si>
  <si>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81-002-3.2.1.2.2-0130970</t>
  </si>
  <si>
    <t>PVC lefolyóvezeték szerelése, tokos, gumigyűrűs kötésekkel, cső elhelyezése csőidomokkal, szakaszos tömörségi próbával, horonyba vagy padlócsatornába, DN 40 PIPELIFE PVC-U tokos lefolyócső 40x1,8x500 mm, KAEM040/0.5M</t>
  </si>
  <si>
    <t>81-002-3.2.1.2.3-0130971</t>
  </si>
  <si>
    <t>PVC lefolyóvezeték szerelése, tokos, gumigyűrűs kötésekkel, cső elhelyezése csőidomokkal, szakaszos tömörségi próbával, horonyba vagy padlócsatornába, DN 50 PIPELIFE PVC-U tokos lefolyócső 50x1,8x500 mm, KAEM050/0.5M</t>
  </si>
  <si>
    <t>81-002-3.2.1.2.4-0130984</t>
  </si>
  <si>
    <t>PVC lefolyóvezeték szerelése, tokos, gumigyűrűs kötésekkel, cső elhelyezése csőidomokkal, szakaszos tömörségi próbával, horonyba vagy padlócsatornába, DN 65 PIPELIFE PVC-U tokos lefolyócső 63x1,9x1000 mm, KAEM063/1M</t>
  </si>
  <si>
    <t>81-002-3.2.1.2.5</t>
  </si>
  <si>
    <t>PVC lefolyóvezeték szerelése, tokos, gumigyűrűs kötésekkel, cső elhelyezése csőidomokkal, szakaszos tömörségi próbával, horonyba vagy padlócsatornába, DN 80</t>
  </si>
  <si>
    <t>81-002-3.2.1.2.6-0130986</t>
  </si>
  <si>
    <t>PVC lefolyóvezeték szerelése, tokos, gumigyűrűs kötésekkel, cső elhelyezése csőidomokkal, szakaszos tömörségi próbával, horonyba vagy padlócsatornába, DN 100 PIPELIFE PVC-U tokos lefolyócső 110x2,2x1000 mm, KAEM110/1M</t>
  </si>
  <si>
    <t>81-012-1.1.3-0220204</t>
  </si>
  <si>
    <t>Elágazás készítése, meglévő horganyzott vagy fekete acélcső vezetéken, szabadon, horonyba vagy padlócsatornába, DN 20-25 Horganyzott acélcsövön T-idom közbeiktatásával MSZ 6006-B-1 (U.130 sz.) 3/4"</t>
  </si>
  <si>
    <t>81-012-1.1.4-0210206</t>
  </si>
  <si>
    <t>Elágazás készítése, meglévő horganyzott vagy fekete acélcső vezetéken, szabadon, horonyba vagy padlócsatornába, DN 32-40 Fekete acélcsövön T-idom közbeiktatásával MSZ 6006-B-1 (U.130 sz.) 1 1/4"</t>
  </si>
  <si>
    <t>81-000-1.6.1</t>
  </si>
  <si>
    <t>Csővezetékek, csatlakozási pontok feltárása falakban födémben,  munkák megkezdése előtt</t>
  </si>
  <si>
    <t>81-001-1.3.3.1.1.1.2-0329502</t>
  </si>
  <si>
    <t xml:space="preserve">Ivóvíz vezeték, Ötrétegű cső szerelése, PE-Xc/Al/PE-HD anyagból, préshüvelyes kötéssel, cső elhelyezése csőidomokkal, szakaszos nyomáspróbával, falhoronyba vagy padlószerkezetbe szerelve (horonyvésés külön tételben), DN 15 WAVIN K1 Future cső tekercsben, </t>
  </si>
  <si>
    <t>20x2,25 mm, 10 bar, 95 C fok, FFC20</t>
  </si>
  <si>
    <t>81-001-1.3.3.1.1.1.3-0329503</t>
  </si>
  <si>
    <t xml:space="preserve">Ivóvíz vezeték, Ötrétegű cső szerelése, PE-Xc/Al/PE-HD anyagból, préshüvelyes kötéssel, cső elhelyezése csőidomokkal, szakaszos nyomáspróbával, falhoronyba vagy padlószerkezetbe szerelve (horonyvésés külön tételben), DN 20 WAVIN K1 Future cső tekercsben, </t>
  </si>
  <si>
    <t>25x2,50 mm, 10 bar, 95 C fok, FFC25</t>
  </si>
  <si>
    <t>81-001-1.3.3.1.1.1.4-0329504</t>
  </si>
  <si>
    <t>Ivóvíz vezeték, Ötrétegű cső szerelése, PE-Xc/Al/PE-HD anyagból, préshüvelyes kötéssel, cső elhelyezése csőidomokkal, szakaszos nyomáspróbával, falhoronyba vagy padlószerkezetbe szerelve (horonyvésés külön tételben), DN 25 WAVIN Tigris K1 ötrétegű cső</t>
  </si>
  <si>
    <t>tekercsben, 32x3,00 mm / 50 m, FFC32</t>
  </si>
  <si>
    <t>81-001-1.3.3.1.1.1.5-0329515</t>
  </si>
  <si>
    <t>Ivóvíz vezeték, Ötrétegű cső szerelése, PE-Xc/Al/PE-HD anyagból, préshüvelyes kötéssel, cső elhelyezése csőidomokkal, szakaszos nyomáspróbával, falhoronyba vagy padlószerkezetbe szerelve (horonyvésés külön tételben), DN 32 WAVIN Tigris K1 ötrétegű cső</t>
  </si>
  <si>
    <t>szálban, 40x4,00 mm / 5 m, FFCS40</t>
  </si>
  <si>
    <t>81-002-3.2.1.2.6-0130975</t>
  </si>
  <si>
    <t>PVC lefolyóvezeték szerelése, tokos, gumigyűrűs kötésekkel, légbeszívó szelep elhelyezéssel DN 100 Légbeszívó szelep  DN110 kettősfalú légszigeteléssel, ENI12380-1 szerint, levehető rovarfogó ráccsal, gumimembránnal</t>
  </si>
  <si>
    <t>82-000-3.1</t>
  </si>
  <si>
    <t>Vízellátás berendezési tárgyak leszerelése, szelepek, bekötőcsövek, könyökök, zsírfogók stb.</t>
  </si>
  <si>
    <t>82-000-3.2</t>
  </si>
  <si>
    <t>Vízellátás berendezési tárgyak leszerelése, falikutak, mosdók</t>
  </si>
  <si>
    <t>82-000-3.4</t>
  </si>
  <si>
    <t>Vízellátás berendezési tárgyak leszerelése, WC csésze tartozékokkal</t>
  </si>
  <si>
    <t>82-000-3.5</t>
  </si>
  <si>
    <t>Vízellátás berendezési tárgyak leszerelése, vizelde tartozékokkal</t>
  </si>
  <si>
    <t>82-000-3.6</t>
  </si>
  <si>
    <t>Vízellátás berendezési tárgyak leszerelése, öblítőtartály tartozékokkal</t>
  </si>
  <si>
    <t>82-000-3.9.1</t>
  </si>
  <si>
    <t>Vízellátás berendezési tárgyak leszerelése, zuhanytálcák</t>
  </si>
  <si>
    <t>82-001-7.3.2-0121039</t>
  </si>
  <si>
    <t xml:space="preserve">Kétoldalon menetes vagy roppantógyűrűs szerelvény elhelyezése, külső vagy belső menettel, illetve hollandival csatlakoztatva DN 20 gömbcsap, víz- és gázfőcsap HERZ gömbcsap vakolat alatti szereléshez, nikkelezett, PTFE és NBR tömítéssel, -10°C-110°C, víz </t>
  </si>
  <si>
    <t>0°C-110°C, bb. 3/4", Csz: 1220202</t>
  </si>
  <si>
    <t>82-001-7.5.2-0121061</t>
  </si>
  <si>
    <t>Kétoldalon menetes vagy roppantógyűrűs szerelvény elhelyezése, külső vagy belső menettel, illetve hollandival csatlakoztatva DN 32 gömbcsap, víz- és gázfőcsap HERZ gömbcsap elzárókarral, nikkelezett, PTFE tömítéssel, -30°C-150°C, víz 0°C-110°C, belső</t>
  </si>
  <si>
    <t>menet x fix külső menet 5/4", Csz: 1216004</t>
  </si>
  <si>
    <t>82-009-1.1.1-0215021</t>
  </si>
  <si>
    <t>Falikút, kiöntő vagy mosóvályú elhelyezése és bekötése, falikút, szifon (bűzelzáró) és csaptelep nélkül, acéllemezből-, rozsdamentes lemezből vagy öntöttvasból Acéllemez falikút, kívül-belül fehér tűzzománcozott, rövid hátlapú</t>
  </si>
  <si>
    <t>82-009-5.1-0112641</t>
  </si>
  <si>
    <t>Mosdó vagy mosómedence berendezés elhelyezése és bekötése, kifolyószelep, bűzelzáró és sarokszelep nélkül, falra szerelhető porcelán kivitelben (komplett) BÁZIS porcelán mosdó 60 cm, 3 csaplyukkal, fúrt, 4196 71 01, fehér</t>
  </si>
  <si>
    <t>82-009-7.2-0114091</t>
  </si>
  <si>
    <t>Mosogató, mosdó vagy falikút tartozékok felszerelése, szifontakaró ALFÖLDI/BÁZIS szifontakaró mosdókhoz, fehér, Kód: 4902 00 01</t>
  </si>
  <si>
    <t>82-009-11.1.2.1-0110201</t>
  </si>
  <si>
    <t>WC csésze elhelyezése és bekötése, öblítőtartály, sarokszelep, WC ülőke,  nyomógomb nélkül, porcelánból, hátsókifolyású, lapos öblítésű kivitelben BÁZIS porcelán laposöblítésű W.C. hátsó kifolyású, 4030 00 01, fehér</t>
  </si>
  <si>
    <t>82-009-12.1-0117096</t>
  </si>
  <si>
    <t>WC-csésze kiegészítő szerelvényeinek elhelyezése, WC-ülőke Alföldi WC-ülőke, 8780 95 01, fehér</t>
  </si>
  <si>
    <t>82-009-12.2.2-0135123</t>
  </si>
  <si>
    <t>WC-csésze kiegészítő szerelvényeinek elhelyezése, WC csatlakozó, hátsó kifolyású WC-hez HL210.WE, PP WC-csatlakozó DN110, 0 - 90° -ig fokozat nélkül állítható, ajakos tömítés a kerámia fogadására, fehér</t>
  </si>
  <si>
    <t>82-009-17.1-0110161</t>
  </si>
  <si>
    <t>Berendezési tárgyak szerelvényeinek felszerelése, sarokszelep szerelés MOFÉM sárgaréz sarokszelep 1/2"-1/2" sárgaréz, krómozott, 10 bar, Kód: 163-0002-00</t>
  </si>
  <si>
    <t>82-009-17.1-0325007</t>
  </si>
  <si>
    <t>Berendezési tárgyak szerelvényeinek felszerelése, légtelenítő-légbeszívó szelep 1/2"</t>
  </si>
  <si>
    <t>82-009-18.2-0318815</t>
  </si>
  <si>
    <t>Berendezési tárgyak szerelvényeinek felszerelése, fali kifolyószelep szerelés MOFÉM kifolyószelep, tömlővéggel, 1/2", dizájn kivitel, kód: 162-0035-17</t>
  </si>
  <si>
    <t>82-009-19.3.2-0318777</t>
  </si>
  <si>
    <t>Csaptelepek és szerelvényeinek felszerelése, mosdócsaptelepek, álló illetve süllyesztett mosdócsaptelep MOFÉM Junior Evo egykaros mosdócsaptelep, 5 l/perc Eco perlátorral, ECO kerámia vezérlő, forr. elleni véd.-mel, kr. leeresztősz. nélkül, kód:</t>
  </si>
  <si>
    <t>150-0057-00</t>
  </si>
  <si>
    <t>82-009-21.1-0135288</t>
  </si>
  <si>
    <t xml:space="preserve">Padló alatti illetve falba süllyeszthető bűzelzáró, padló alatti 1, 2, 3 ágú elhelyezése HL90Pr-3020, Alacsony padlólefolyó vízszintes DN40/50 csatlakozóval, nemesacél keretes, becsempézhető lefolyólappal 132x132mm/ 112x112mm, szigetelő karimával, Primus </t>
  </si>
  <si>
    <t>száraz bűzzárral, 10-80mm-ig vágással rövidíthető magasítóval, tartozékokkal. Min. beépítési magasság: 89mm</t>
  </si>
  <si>
    <t>82-009-31.1.1-0135003</t>
  </si>
  <si>
    <t>Vizes berendezési tárgyak bűzelzáróinak felszerelése, falikúthoz-mosogatóhoz DN 40 HL100G/40, Konyhai szifon DN40 x 6/4", gömbcsuklóval</t>
  </si>
  <si>
    <t>82-009-31.2-0130629</t>
  </si>
  <si>
    <t>Vizes berendezési tárgyak bűzelzáróinak felszerelése, mosdóhoz, bidéhez MOFÉM csőszifon leeresztő szelep nélkül, állítható, krómozott, Kód: 165-0027-05</t>
  </si>
  <si>
    <t>82-009-31.2-0130630</t>
  </si>
  <si>
    <t>Vizes berendezési tárgyak bűzelzáróinak felszerelése, mosdóhoz, bidéhez MOFÉM nyomógombos leeresztő szelep, szifon csatlakozó: 5/4", kód: 168-0005-00</t>
  </si>
  <si>
    <t>82-012-61.1.1</t>
  </si>
  <si>
    <t>Fűtőtestek le- és visszaszerelése, festés előtt illetve festés után, öntöttvas radiátor, 10 tagig</t>
  </si>
  <si>
    <t>82-012-61.1.3</t>
  </si>
  <si>
    <t>Fűtőtestek le- és visszaszerelése, festés előtt illetve festés után, öntöttvas radiátor, 20 tag felett</t>
  </si>
  <si>
    <t>82-016-1.1.9-0318742</t>
  </si>
  <si>
    <t>Piperetárgyak elhelyezése egy-három helyen felerősítve, WC-kefe tartóval MOFÉM Fiesta WC kefe fali tartóval, kód: 501-1080-00</t>
  </si>
  <si>
    <t>82-016-1.2.3-0391463</t>
  </si>
  <si>
    <t>Piperetárgyak elhelyezése négy vagy több helyen felerősítve, tükör, elektromos bekötés nélkül AKV60 - Élfénycsiszolt tükör, 400x600mm, biztonsági fóliázott, rögzítőfülekkel keret nélküli, Méretek: 600x400 mm, B&amp;K</t>
  </si>
  <si>
    <t>82-016-2.1-0380083</t>
  </si>
  <si>
    <t>Adagoló (szappan, tusfürdő, fertőtlenítő, kézkrém, illatosító) és tartozékainak elhelyezése, falra szerelt kivitelben SCA Hygiene Products TORK folyékony és spray szappan adagoló, Elevation dizájn, ABS műanyag, 29,1x11,2x11,4 cm, fekete, Cikkszám: 560008</t>
  </si>
  <si>
    <t>82-016-3.1-0221030</t>
  </si>
  <si>
    <t>Papíradagolók elhelyezése falra szerelt kivitelben Toalettpapír adagoló fém, fehérre szinterezett, két normál tekercshez, Rendelési szám: B&amp;K BKH0030511 - Losdi WC papír tartó nagy tekercshez, zárható, műanyag, fehér</t>
  </si>
  <si>
    <t>82-016-9.1-0320907</t>
  </si>
  <si>
    <t>Padló- vagy csőrózsa elhelyezése fa, műanyag vagy lemez, DN 10-DN 50 PVC csőrózsa 2"</t>
  </si>
  <si>
    <t>82-016-9.2</t>
  </si>
  <si>
    <t>Padló- vagy csőrózsa elhelyezése sarokszelepekhez DN 15</t>
  </si>
  <si>
    <t>82-009-13.1-0121064</t>
  </si>
  <si>
    <t>WC öblítőtartály felszerelése és bekötése, falsík elé szerelhető, műanyag Dömötör ECHO-M  falon kívüli tartály, felső pozíció, 0,5-10,0 l öblítési mennyiséggel, öblítő csővel</t>
  </si>
  <si>
    <t>82-009-19.2.3</t>
  </si>
  <si>
    <t>Csaptelepek és szerelvényeinek felszerelése, zuhanycsaptelepek, falba süllyesztett zuhanycsaptelep (elektronikus, termosztátos vagy termosztát nélküli) falhoronyban összekötve, komplett Bugnates Century zuhany látható rész, süllyesztett test  + 3 állású</t>
  </si>
  <si>
    <t>fejzuhany kifolyó szárral, króm színebn 19115</t>
  </si>
  <si>
    <t>82-009-22.8.1-0135051</t>
  </si>
  <si>
    <t>Egyéb kiegészítő vízszerelési berendezések, zuhanyfolyóka, épített zuhanyfolyóka alaptest (blokk), zuhanylap elhelyezése és bekötése, alaptest (blokk) folyókarács nélkül HL50FU.0/70, Sík kivitelű, ultraalacsony (68mm), zuhanyfolyóka nemesacélból, DN50</t>
  </si>
  <si>
    <t>vízszintes kimenetű lefolyóval, díszléc nélkül. Részei a nemesacél folyóka-árok homokkal bevont szigetelő karimával kenhető szigeteléshez, PP lefolyó DN50 kimenettel és kiemelhető bűzzárral, 4db állítható, zajszigetelt szerelőláb, védőfedél.</t>
  </si>
  <si>
    <t>Terhelhetőségi osztály K3 (300kg). Beépítési hossz 700mm. Díszléc: Standard,</t>
  </si>
  <si>
    <t>19-081-11.1.2</t>
  </si>
  <si>
    <t>Ellenőrző próbák készítése belső vízvezeték hálózatra, akkreditált vízminőség vizsgálat</t>
  </si>
  <si>
    <t xml:space="preserve">Bordásfalak bontása, visszaszerelése </t>
  </si>
  <si>
    <t>92-002-001.5.1-0155355</t>
  </si>
  <si>
    <t>Sporteszközök, berendezések telepítése
Sportok,
kosárpalánk kialakítása kész elemekből,
falra szerelhető
KUPAS Kosár palánk, gyűrűvel kompletten szerelve</t>
  </si>
  <si>
    <t>Felújítási munkák</t>
  </si>
  <si>
    <t>Tornatermi lámpavédő rácsok tisztítása, átvonómázolása fehér színben</t>
  </si>
  <si>
    <t>45-002-002.1-0000001</t>
  </si>
  <si>
    <t xml:space="preserve">Hőhidas aluminium szerkezetű tolóablak beépítése, 260 x 100 mm méretben </t>
  </si>
  <si>
    <t>Dátum: 2018. feburár 19.</t>
  </si>
  <si>
    <t xml:space="preserve">A költségvetéseben pontos meghatározásra (típus- vagy márkanévvel) került anyagokra minden esetben általánosan érvényes a "vagy ezzel műszaki tartalmában azonos vagy jobb paraméterekkel rendelkező", de ennek maradéktalan dokumentáltan történő alátámasztása Ajánlattevő feladata. </t>
  </si>
  <si>
    <t>Kiegészítő profil utólagos elhelyezése padlóburkolatoknál, szintbelihidegburkolatváltások esetén, rézből, alumíniumból,eloxált alumíniumból, acél és szálcsiszolt acélból,14-25 mm szélességi mérettel
SALAG A071 "T" vagy ezzel műszaki tartalmában azonos vagy jobb paraméterekkel rendelkező burkolatváltó profil azonos szintbeli burkolatváltáshoz alumíniumból, h: 2,50 m, 13 mm, Cikkszám: A07160</t>
  </si>
  <si>
    <t>PVC burkolat fektetése kiegyenlített aljzatra,
homogén PVC-lemezből(ragasztó anyag külön tételben kiírva)
Tarkett IQ Optima vagy ezzel műszaki tartalmában azonos vagy jobb paraméterekkel rendelkező homogén PVC burkolat, PUR felületnemesítés, 2 mm vtg., 2 m x 25 m, 30 szín</t>
  </si>
  <si>
    <t>Fa sportburkolat fektetése rugalmas bakokon, párnafával kiegyenlített aljzatra</t>
  </si>
  <si>
    <t>Fa sportburkolat csiszolása,szegőzése, vonalazása, fedőlakkozása, felület festése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</si>
</sst>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Ft&quot;_-;\-* #,##0.00\ &quot;Ft&quot;_-;_-* &quot;-&quot;??\ &quot;Ft&quot;_-;_-@_-"/>
    <numFmt numFmtId="164" formatCode="_-* #,##0\ [$Ft-40E]_-;\-* #,##0\ [$Ft-40E]_-;_-* &quot;-&quot;??\ [$Ft-40E]_-;_-@_-"/>
    <numFmt numFmtId="165" formatCode="#,##0\ &quot;Ft&quot;"/>
    <numFmt numFmtId="166" formatCode="0.0"/>
    <numFmt numFmtId="167" formatCode="_-* #,##0\ &quot;Ft&quot;_-;\-* #,##0\ &quot;Ft&quot;_-;_-* &quot;-&quot;??\ &quot;Ft&quot;_-;_-@_-"/>
    <numFmt numFmtId="168" formatCode="&quot;H-&quot;0000"/>
  </numFmts>
  <fonts count="20" x14ac:knownFonts="1">
    <font>
      <sz val="11"/>
      <color theme="1"/>
      <name val="Calibri"/>
      <family val="2"/>
      <charset val="238"/>
      <scheme val="minor"/>
    </font>
    <font>
      <sz val="10"/>
      <name val="Arial CE"/>
      <charset val="238"/>
    </font>
    <font>
      <sz val="10"/>
      <name val="Arial CE"/>
      <family val="2"/>
      <charset val="238"/>
    </font>
    <font>
      <b/>
      <sz val="10"/>
      <name val="Arial CE"/>
      <family val="2"/>
      <charset val="238"/>
    </font>
    <font>
      <sz val="10"/>
      <name val="Times New Roman CE"/>
      <family val="1"/>
      <charset val="238"/>
    </font>
    <font>
      <sz val="12"/>
      <name val="Times New Roman CE"/>
      <family val="1"/>
      <charset val="238"/>
    </font>
    <font>
      <b/>
      <sz val="10"/>
      <name val="Arial CE"/>
      <charset val="238"/>
    </font>
    <font>
      <b/>
      <i/>
      <sz val="10"/>
      <name val="Arial CE"/>
      <charset val="238"/>
    </font>
    <font>
      <sz val="14"/>
      <name val="Times New Roman CE"/>
      <family val="1"/>
      <charset val="238"/>
    </font>
    <font>
      <i/>
      <sz val="10"/>
      <name val="Arial CE"/>
      <charset val="238"/>
    </font>
    <font>
      <sz val="10"/>
      <name val="Times New Roman CE"/>
      <charset val="238"/>
    </font>
    <font>
      <sz val="11"/>
      <color theme="1"/>
      <name val="Calibri"/>
      <family val="2"/>
      <charset val="238"/>
      <scheme val="minor"/>
    </font>
    <font>
      <sz val="10"/>
      <color theme="1"/>
      <name val="Times New Roman CE"/>
      <charset val="238"/>
    </font>
    <font>
      <b/>
      <sz val="10"/>
      <color theme="1"/>
      <name val="Times New Roman CE"/>
      <charset val="238"/>
    </font>
    <font>
      <b/>
      <sz val="10"/>
      <color theme="1"/>
      <name val="Times New Roman"/>
      <family val="1"/>
      <charset val="238"/>
    </font>
    <font>
      <sz val="10"/>
      <color theme="1"/>
      <name val="Times New Roman"/>
      <family val="1"/>
      <charset val="238"/>
    </font>
    <font>
      <b/>
      <sz val="16"/>
      <name val="Calibri"/>
      <family val="2"/>
      <charset val="238"/>
      <scheme val="minor"/>
    </font>
    <font>
      <sz val="11"/>
      <color theme="1"/>
      <name val="Times New Roman"/>
      <family val="2"/>
      <charset val="238"/>
    </font>
    <font>
      <sz val="10"/>
      <color indexed="8"/>
      <name val="Times New Roman CE"/>
      <charset val="238"/>
    </font>
    <font>
      <vertAlign val="superscript"/>
      <sz val="10"/>
      <color indexed="8"/>
      <name val="Times New Roman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s>
  <borders count="6">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44" fontId="11" fillId="0" borderId="0" applyFont="0" applyFill="0" applyBorder="0" applyAlignment="0" applyProtection="0"/>
    <xf numFmtId="0" fontId="17" fillId="0" borderId="0"/>
  </cellStyleXfs>
  <cellXfs count="202">
    <xf numFmtId="0" fontId="0" fillId="0" borderId="0" xfId="0"/>
    <xf numFmtId="0" fontId="12" fillId="0" borderId="0" xfId="0" applyFont="1" applyAlignment="1">
      <alignment vertical="top" wrapText="1"/>
    </xf>
    <xf numFmtId="49" fontId="12" fillId="0" borderId="0" xfId="0" applyNumberFormat="1" applyFont="1" applyAlignment="1">
      <alignment vertical="top" wrapText="1"/>
    </xf>
    <xf numFmtId="0" fontId="13" fillId="0" borderId="1" xfId="0" applyFont="1" applyBorder="1" applyAlignment="1">
      <alignment vertical="top" wrapText="1"/>
    </xf>
    <xf numFmtId="0" fontId="13" fillId="0" borderId="0" xfId="0" applyFont="1" applyAlignment="1">
      <alignment vertical="top" wrapText="1"/>
    </xf>
    <xf numFmtId="0" fontId="13" fillId="0" borderId="1" xfId="0" applyFont="1" applyBorder="1" applyAlignment="1">
      <alignment horizontal="right" vertical="top" wrapText="1"/>
    </xf>
    <xf numFmtId="0" fontId="12" fillId="0" borderId="0" xfId="0" applyFont="1" applyAlignment="1">
      <alignment horizontal="right" vertical="top" wrapText="1"/>
    </xf>
    <xf numFmtId="0" fontId="13" fillId="0" borderId="0" xfId="0" applyFont="1" applyBorder="1" applyAlignment="1">
      <alignment vertical="top" wrapText="1"/>
    </xf>
    <xf numFmtId="0" fontId="13" fillId="3" borderId="0" xfId="0" applyFont="1" applyFill="1" applyAlignment="1">
      <alignment horizontal="left" vertical="top"/>
    </xf>
    <xf numFmtId="0" fontId="12" fillId="3" borderId="0" xfId="0" applyFont="1" applyFill="1" applyAlignment="1">
      <alignment vertical="top" wrapText="1"/>
    </xf>
    <xf numFmtId="164" fontId="12" fillId="0" borderId="0" xfId="0" applyNumberFormat="1" applyFont="1" applyAlignment="1">
      <alignment horizontal="right" vertical="top" wrapText="1"/>
    </xf>
    <xf numFmtId="164" fontId="13" fillId="0" borderId="1" xfId="0" applyNumberFormat="1" applyFont="1" applyBorder="1" applyAlignment="1">
      <alignment horizontal="right" vertical="top" wrapText="1"/>
    </xf>
    <xf numFmtId="0" fontId="14" fillId="0" borderId="1" xfId="0" applyFont="1" applyBorder="1" applyAlignment="1">
      <alignment vertical="top" wrapText="1"/>
    </xf>
    <xf numFmtId="0" fontId="15" fillId="0" borderId="0" xfId="0" applyFont="1" applyAlignment="1">
      <alignment vertical="top"/>
    </xf>
    <xf numFmtId="0" fontId="2" fillId="0" borderId="0" xfId="1" applyNumberFormat="1" applyFont="1" applyBorder="1" applyAlignment="1"/>
    <xf numFmtId="0" fontId="2" fillId="0" borderId="0" xfId="1" applyNumberFormat="1" applyFont="1" applyAlignment="1"/>
    <xf numFmtId="165" fontId="3" fillId="0" borderId="0" xfId="1" applyNumberFormat="1" applyFont="1" applyAlignment="1">
      <alignment horizontal="center"/>
    </xf>
    <xf numFmtId="165" fontId="2" fillId="0" borderId="0" xfId="1" applyNumberFormat="1" applyFont="1" applyAlignment="1"/>
    <xf numFmtId="0" fontId="3" fillId="0" borderId="0" xfId="1" applyNumberFormat="1" applyFont="1" applyAlignment="1">
      <alignment horizontal="center"/>
    </xf>
    <xf numFmtId="165" fontId="2" fillId="0" borderId="0" xfId="1" applyNumberFormat="1" applyFont="1" applyAlignment="1">
      <alignment horizontal="right"/>
    </xf>
    <xf numFmtId="0" fontId="1" fillId="0" borderId="0" xfId="1" applyFont="1"/>
    <xf numFmtId="0" fontId="6" fillId="0" borderId="0" xfId="1" applyFont="1"/>
    <xf numFmtId="165" fontId="1" fillId="0" borderId="0" xfId="1" applyNumberFormat="1" applyFont="1"/>
    <xf numFmtId="0" fontId="1" fillId="0" borderId="2" xfId="1" applyFont="1" applyBorder="1"/>
    <xf numFmtId="165" fontId="1" fillId="0" borderId="2" xfId="1" applyNumberFormat="1" applyFont="1" applyBorder="1"/>
    <xf numFmtId="165" fontId="3" fillId="0" borderId="0" xfId="1" applyNumberFormat="1" applyFont="1"/>
    <xf numFmtId="0" fontId="3" fillId="0" borderId="0" xfId="1" applyNumberFormat="1" applyFont="1" applyAlignment="1">
      <alignment horizontal="right"/>
    </xf>
    <xf numFmtId="0" fontId="1" fillId="0" borderId="0" xfId="1" applyNumberFormat="1" applyFont="1" applyAlignment="1"/>
    <xf numFmtId="0" fontId="1" fillId="0" borderId="0" xfId="1" applyNumberFormat="1" applyFont="1" applyAlignment="1">
      <alignment horizontal="right"/>
    </xf>
    <xf numFmtId="0" fontId="7" fillId="0" borderId="0" xfId="1" applyNumberFormat="1" applyFont="1" applyAlignment="1">
      <alignment horizontal="right"/>
    </xf>
    <xf numFmtId="165" fontId="6" fillId="0" borderId="0" xfId="1" applyNumberFormat="1" applyFont="1" applyAlignment="1">
      <alignment horizontal="right"/>
    </xf>
    <xf numFmtId="0" fontId="6" fillId="0" borderId="0" xfId="1" applyNumberFormat="1" applyFont="1" applyBorder="1" applyAlignment="1"/>
    <xf numFmtId="166" fontId="12" fillId="0" borderId="0" xfId="0" applyNumberFormat="1" applyFont="1" applyAlignment="1">
      <alignment horizontal="right" vertical="top" wrapText="1"/>
    </xf>
    <xf numFmtId="0" fontId="2" fillId="0" borderId="0" xfId="1" applyNumberFormat="1" applyFont="1" applyAlignment="1">
      <alignment horizontal="center"/>
    </xf>
    <xf numFmtId="0" fontId="7" fillId="0" borderId="0" xfId="1" applyFont="1"/>
    <xf numFmtId="0" fontId="2" fillId="0" borderId="0" xfId="1" applyNumberFormat="1" applyFont="1" applyAlignment="1">
      <alignment horizontal="left"/>
    </xf>
    <xf numFmtId="0" fontId="5" fillId="0" borderId="0" xfId="0" applyNumberFormat="1" applyFont="1" applyBorder="1" applyAlignment="1">
      <alignment horizontal="center" vertical="center" wrapText="1"/>
    </xf>
    <xf numFmtId="1" fontId="12" fillId="0" borderId="0" xfId="0" applyNumberFormat="1" applyFont="1" applyAlignment="1">
      <alignment horizontal="right" vertical="top" wrapText="1"/>
    </xf>
    <xf numFmtId="0" fontId="15" fillId="0" borderId="0" xfId="0" applyFont="1" applyFill="1" applyBorder="1" applyAlignment="1">
      <alignment horizontal="left" vertical="top" wrapText="1"/>
    </xf>
    <xf numFmtId="0" fontId="15" fillId="0" borderId="0" xfId="0" applyFont="1" applyBorder="1" applyAlignment="1">
      <alignment vertical="top" wrapText="1"/>
    </xf>
    <xf numFmtId="0" fontId="15" fillId="0" borderId="0" xfId="0" applyFont="1" applyAlignment="1">
      <alignment horizontal="right" vertical="top" wrapText="1"/>
    </xf>
    <xf numFmtId="0" fontId="15" fillId="0" borderId="0" xfId="0" applyFont="1" applyAlignment="1">
      <alignment vertical="top" wrapText="1"/>
    </xf>
    <xf numFmtId="167" fontId="15" fillId="0" borderId="0" xfId="2" applyNumberFormat="1" applyFont="1" applyAlignment="1">
      <alignment horizontal="right" vertical="top" wrapText="1"/>
    </xf>
    <xf numFmtId="0" fontId="14" fillId="0" borderId="1" xfId="0" applyFont="1" applyFill="1" applyBorder="1" applyAlignment="1">
      <alignment vertical="top"/>
    </xf>
    <xf numFmtId="167" fontId="14" fillId="0" borderId="1" xfId="2" applyNumberFormat="1" applyFont="1" applyBorder="1" applyAlignment="1">
      <alignment vertical="top" wrapText="1"/>
    </xf>
    <xf numFmtId="167" fontId="14" fillId="0" borderId="1" xfId="2" applyNumberFormat="1" applyFont="1" applyBorder="1" applyAlignment="1">
      <alignment horizontal="right" vertical="top" wrapText="1"/>
    </xf>
    <xf numFmtId="0" fontId="14" fillId="0" borderId="0" xfId="0" applyFont="1" applyBorder="1" applyAlignment="1">
      <alignment vertical="top" wrapText="1"/>
    </xf>
    <xf numFmtId="0" fontId="15" fillId="0" borderId="0" xfId="0" applyFont="1" applyFill="1" applyAlignment="1">
      <alignment vertical="top" wrapText="1"/>
    </xf>
    <xf numFmtId="167" fontId="15" fillId="0" borderId="0" xfId="2" applyNumberFormat="1" applyFont="1" applyAlignment="1">
      <alignment vertical="top" wrapText="1"/>
    </xf>
    <xf numFmtId="167" fontId="15" fillId="0" borderId="0" xfId="2" applyNumberFormat="1" applyFont="1" applyAlignment="1">
      <alignment wrapText="1"/>
    </xf>
    <xf numFmtId="0" fontId="14" fillId="0" borderId="2" xfId="0" applyFont="1" applyFill="1" applyBorder="1" applyAlignment="1">
      <alignment horizontal="left" vertical="top" wrapText="1"/>
    </xf>
    <xf numFmtId="0" fontId="14" fillId="0" borderId="1" xfId="0" applyFont="1" applyFill="1" applyBorder="1" applyAlignment="1">
      <alignment horizontal="left" vertical="top" wrapText="1"/>
    </xf>
    <xf numFmtId="0" fontId="14" fillId="0" borderId="1" xfId="0" applyFont="1" applyBorder="1" applyAlignment="1">
      <alignment horizontal="right" vertical="top" wrapText="1"/>
    </xf>
    <xf numFmtId="0" fontId="14" fillId="0" borderId="0" xfId="0" applyFont="1" applyAlignment="1">
      <alignment vertical="top" wrapText="1"/>
    </xf>
    <xf numFmtId="0" fontId="15" fillId="0" borderId="0" xfId="0" applyFont="1" applyFill="1" applyAlignment="1">
      <alignment horizontal="left" vertical="top" wrapText="1"/>
    </xf>
    <xf numFmtId="167" fontId="12" fillId="0" borderId="0" xfId="2" applyNumberFormat="1" applyFont="1" applyAlignment="1">
      <alignment horizontal="right" vertical="top" wrapText="1"/>
    </xf>
    <xf numFmtId="0" fontId="15" fillId="0" borderId="0" xfId="0" applyFont="1" applyFill="1" applyAlignment="1">
      <alignment horizontal="right" vertical="top" wrapText="1"/>
    </xf>
    <xf numFmtId="164" fontId="15" fillId="0" borderId="0" xfId="2" applyNumberFormat="1" applyFont="1" applyAlignment="1">
      <alignment horizontal="right" vertical="top" wrapText="1"/>
    </xf>
    <xf numFmtId="0" fontId="14" fillId="0" borderId="1" xfId="0" applyFont="1" applyBorder="1" applyAlignment="1">
      <alignment vertical="top"/>
    </xf>
    <xf numFmtId="166" fontId="15" fillId="0" borderId="0" xfId="0" applyNumberFormat="1" applyFont="1" applyAlignment="1">
      <alignment horizontal="right" vertical="top" wrapText="1"/>
    </xf>
    <xf numFmtId="0" fontId="15" fillId="0" borderId="1" xfId="0" applyFont="1" applyBorder="1" applyAlignment="1">
      <alignment horizontal="right" vertical="top" wrapText="1"/>
    </xf>
    <xf numFmtId="0" fontId="15" fillId="0" borderId="1" xfId="0" applyFont="1" applyBorder="1" applyAlignment="1">
      <alignment vertical="top" wrapText="1"/>
    </xf>
    <xf numFmtId="0" fontId="14" fillId="3" borderId="2" xfId="0" applyFont="1" applyFill="1" applyBorder="1" applyAlignment="1">
      <alignment vertical="top"/>
    </xf>
    <xf numFmtId="0" fontId="15" fillId="3" borderId="0" xfId="0" applyFont="1" applyFill="1" applyAlignment="1">
      <alignment vertical="top" wrapText="1"/>
    </xf>
    <xf numFmtId="0" fontId="9" fillId="0" borderId="0" xfId="1" applyFont="1"/>
    <xf numFmtId="0" fontId="1" fillId="0" borderId="0" xfId="1" applyFont="1" applyAlignment="1">
      <alignment horizontal="right"/>
    </xf>
    <xf numFmtId="0" fontId="9" fillId="0" borderId="0" xfId="1" applyFont="1" applyAlignment="1">
      <alignment horizontal="left"/>
    </xf>
    <xf numFmtId="0" fontId="12" fillId="0" borderId="0" xfId="0" applyFont="1" applyFill="1" applyAlignment="1">
      <alignment horizontal="left" vertical="top" wrapText="1"/>
    </xf>
    <xf numFmtId="0" fontId="13" fillId="0" borderId="1" xfId="0" applyFont="1" applyFill="1" applyBorder="1" applyAlignment="1">
      <alignment horizontal="left" vertical="top" wrapText="1"/>
    </xf>
    <xf numFmtId="167" fontId="10" fillId="0" borderId="0" xfId="2" applyNumberFormat="1" applyFont="1" applyAlignment="1">
      <alignment horizontal="right" vertical="top" wrapText="1"/>
    </xf>
    <xf numFmtId="168" fontId="12" fillId="0" borderId="0" xfId="0" applyNumberFormat="1" applyFont="1" applyAlignment="1">
      <alignment vertical="top" wrapText="1"/>
    </xf>
    <xf numFmtId="0" fontId="14" fillId="0" borderId="0" xfId="0" applyFont="1" applyFill="1" applyBorder="1" applyAlignment="1">
      <alignment horizontal="left" vertical="top" wrapText="1"/>
    </xf>
    <xf numFmtId="0" fontId="15" fillId="0" borderId="0" xfId="0" applyFont="1" applyBorder="1" applyAlignment="1">
      <alignment horizontal="right" vertical="top" wrapText="1"/>
    </xf>
    <xf numFmtId="167" fontId="14" fillId="0" borderId="0" xfId="2" applyNumberFormat="1" applyFont="1" applyBorder="1" applyAlignment="1">
      <alignment horizontal="right" vertical="top" wrapText="1"/>
    </xf>
    <xf numFmtId="166" fontId="15" fillId="0" borderId="0" xfId="0" applyNumberFormat="1" applyFont="1" applyFill="1" applyAlignment="1">
      <alignment vertical="top" wrapText="1"/>
    </xf>
    <xf numFmtId="166" fontId="12" fillId="0" borderId="0" xfId="0" applyNumberFormat="1" applyFont="1" applyFill="1" applyAlignment="1">
      <alignment horizontal="righ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1" fontId="15" fillId="0" borderId="0" xfId="0" applyNumberFormat="1" applyFont="1" applyAlignment="1">
      <alignment horizontal="right" vertical="top" wrapText="1"/>
    </xf>
    <xf numFmtId="164" fontId="12" fillId="0" borderId="0" xfId="0" applyNumberFormat="1" applyFont="1" applyAlignment="1">
      <alignment horizontal="right" vertical="top" wrapText="1"/>
    </xf>
    <xf numFmtId="0" fontId="15" fillId="0" borderId="0" xfId="0" applyFont="1" applyAlignment="1">
      <alignment horizontal="right" vertical="top" wrapText="1"/>
    </xf>
    <xf numFmtId="0" fontId="15" fillId="0" borderId="0" xfId="0" applyFont="1" applyAlignment="1">
      <alignment vertical="top" wrapText="1"/>
    </xf>
    <xf numFmtId="167" fontId="15" fillId="0" borderId="0" xfId="2" applyNumberFormat="1" applyFont="1" applyAlignment="1">
      <alignment horizontal="right" vertical="top" wrapText="1"/>
    </xf>
    <xf numFmtId="0" fontId="15" fillId="0" borderId="0" xfId="0" applyFont="1" applyFill="1" applyAlignment="1">
      <alignment horizontal="left" vertical="top" wrapText="1"/>
    </xf>
    <xf numFmtId="164" fontId="12" fillId="0" borderId="0" xfId="0" applyNumberFormat="1" applyFont="1" applyAlignment="1">
      <alignment horizontal="right" vertical="top" wrapText="1"/>
    </xf>
    <xf numFmtId="1" fontId="12" fillId="0" borderId="0" xfId="0" applyNumberFormat="1" applyFont="1" applyAlignment="1">
      <alignment horizontal="right" vertical="top" wrapText="1"/>
    </xf>
    <xf numFmtId="0" fontId="15" fillId="0" borderId="0" xfId="0" applyFont="1" applyFill="1" applyBorder="1" applyAlignment="1">
      <alignment horizontal="left" vertical="top" wrapText="1"/>
    </xf>
    <xf numFmtId="0" fontId="15" fillId="0" borderId="0" xfId="0" applyFont="1" applyBorder="1" applyAlignment="1">
      <alignment vertical="top" wrapText="1"/>
    </xf>
    <xf numFmtId="0" fontId="15" fillId="0" borderId="0" xfId="0" applyFont="1" applyAlignment="1">
      <alignment vertical="top" wrapText="1"/>
    </xf>
    <xf numFmtId="167" fontId="15" fillId="0" borderId="0" xfId="2" applyNumberFormat="1" applyFont="1" applyAlignment="1">
      <alignment horizontal="right" vertical="top" wrapText="1"/>
    </xf>
    <xf numFmtId="167" fontId="14" fillId="0" borderId="1" xfId="2" applyNumberFormat="1" applyFont="1" applyBorder="1" applyAlignment="1">
      <alignment horizontal="right" vertical="top" wrapText="1"/>
    </xf>
    <xf numFmtId="0" fontId="15" fillId="0" borderId="0" xfId="0" applyFont="1" applyFill="1" applyAlignment="1">
      <alignment horizontal="right" vertical="top" wrapText="1"/>
    </xf>
    <xf numFmtId="0" fontId="15" fillId="0" borderId="0" xfId="0" applyFont="1" applyBorder="1" applyAlignment="1">
      <alignment horizontal="right" vertical="top" wrapText="1"/>
    </xf>
    <xf numFmtId="167" fontId="15" fillId="0" borderId="0" xfId="2" applyNumberFormat="1" applyFont="1" applyBorder="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1" fontId="12" fillId="0" borderId="0" xfId="0" applyNumberFormat="1" applyFont="1" applyAlignment="1">
      <alignment horizontal="right" vertical="top" wrapText="1"/>
    </xf>
    <xf numFmtId="0" fontId="15" fillId="0" borderId="0" xfId="0" applyFont="1" applyBorder="1" applyAlignment="1">
      <alignment vertical="top" wrapText="1"/>
    </xf>
    <xf numFmtId="0" fontId="15" fillId="0" borderId="0" xfId="0" applyFont="1" applyAlignment="1">
      <alignment vertical="top" wrapText="1"/>
    </xf>
    <xf numFmtId="167" fontId="12" fillId="0" borderId="0" xfId="2" applyNumberFormat="1" applyFont="1" applyAlignment="1">
      <alignment horizontal="right" vertical="top" wrapText="1"/>
    </xf>
    <xf numFmtId="0" fontId="12" fillId="0" borderId="0" xfId="0" applyFont="1" applyFill="1" applyAlignment="1">
      <alignment horizontal="left" vertical="top" wrapText="1"/>
    </xf>
    <xf numFmtId="168" fontId="12" fillId="0" borderId="0" xfId="0" applyNumberFormat="1" applyFont="1" applyAlignment="1">
      <alignment vertical="top" wrapText="1"/>
    </xf>
    <xf numFmtId="0" fontId="15" fillId="0" borderId="0" xfId="0" applyFont="1" applyBorder="1" applyAlignment="1">
      <alignment horizontal="right" vertical="top" wrapText="1"/>
    </xf>
    <xf numFmtId="167" fontId="15" fillId="0" borderId="0" xfId="2" applyNumberFormat="1" applyFont="1" applyBorder="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0" fontId="15" fillId="0" borderId="0" xfId="0" applyFont="1" applyAlignment="1">
      <alignment vertical="top" wrapText="1"/>
    </xf>
    <xf numFmtId="167" fontId="12" fillId="0" borderId="0" xfId="2" applyNumberFormat="1" applyFont="1" applyAlignment="1">
      <alignment horizontal="right" vertical="top" wrapText="1"/>
    </xf>
    <xf numFmtId="0" fontId="12" fillId="0" borderId="0" xfId="0" applyFont="1" applyFill="1" applyAlignment="1">
      <alignment horizontal="left" vertical="top" wrapText="1"/>
    </xf>
    <xf numFmtId="168" fontId="12" fillId="0" borderId="0" xfId="0" applyNumberFormat="1" applyFont="1" applyAlignment="1">
      <alignment vertical="top" wrapText="1"/>
    </xf>
    <xf numFmtId="166" fontId="12" fillId="0" borderId="0" xfId="0" applyNumberFormat="1" applyFont="1" applyFill="1" applyAlignment="1">
      <alignment horizontal="right" vertical="top" wrapText="1"/>
    </xf>
    <xf numFmtId="1" fontId="12" fillId="0" borderId="0" xfId="0" applyNumberFormat="1" applyFont="1" applyFill="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1" fontId="12" fillId="0" borderId="0" xfId="0" applyNumberFormat="1" applyFont="1" applyAlignment="1">
      <alignment horizontal="right" vertical="top" wrapText="1"/>
    </xf>
    <xf numFmtId="0" fontId="15" fillId="0" borderId="0" xfId="0" applyFont="1" applyAlignment="1">
      <alignment vertical="top" wrapText="1"/>
    </xf>
    <xf numFmtId="167" fontId="12" fillId="0" borderId="0" xfId="2" applyNumberFormat="1" applyFont="1" applyAlignment="1">
      <alignment horizontal="right" vertical="top" wrapText="1"/>
    </xf>
    <xf numFmtId="0" fontId="12" fillId="0" borderId="0" xfId="0" applyFont="1" applyFill="1" applyAlignment="1">
      <alignment horizontal="left" vertical="top" wrapText="1"/>
    </xf>
    <xf numFmtId="167" fontId="10" fillId="0" borderId="0" xfId="2" applyNumberFormat="1" applyFont="1" applyAlignment="1">
      <alignment horizontal="right" vertical="top" wrapText="1"/>
    </xf>
    <xf numFmtId="168" fontId="12" fillId="0" borderId="0" xfId="0" applyNumberFormat="1" applyFont="1" applyAlignment="1">
      <alignmen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1" fontId="15" fillId="0" borderId="0" xfId="0" applyNumberFormat="1" applyFont="1" applyFill="1" applyAlignment="1">
      <alignment horizontal="right" vertical="top" wrapText="1"/>
    </xf>
    <xf numFmtId="1" fontId="12" fillId="0" borderId="0" xfId="0" applyNumberFormat="1" applyFont="1" applyFill="1" applyAlignment="1">
      <alignment horizontal="right" vertical="top" wrapText="1"/>
    </xf>
    <xf numFmtId="0" fontId="12" fillId="0" borderId="0" xfId="0" applyFont="1" applyAlignment="1">
      <alignment vertical="top" wrapText="1"/>
    </xf>
    <xf numFmtId="49" fontId="12" fillId="0" borderId="0" xfId="0" applyNumberFormat="1" applyFont="1" applyAlignment="1">
      <alignment vertical="top" wrapText="1"/>
    </xf>
    <xf numFmtId="164" fontId="12" fillId="0" borderId="0" xfId="0" applyNumberFormat="1" applyFont="1" applyAlignment="1">
      <alignment horizontal="right" vertical="top" wrapText="1"/>
    </xf>
    <xf numFmtId="0" fontId="15" fillId="0" borderId="0" xfId="0" applyFont="1" applyAlignment="1">
      <alignment vertical="top" wrapText="1"/>
    </xf>
    <xf numFmtId="166" fontId="15" fillId="0" borderId="0" xfId="0" applyNumberFormat="1" applyFont="1" applyAlignment="1">
      <alignment horizontal="right" vertical="top" wrapText="1"/>
    </xf>
    <xf numFmtId="0" fontId="12" fillId="0" borderId="0" xfId="0" applyFont="1" applyFill="1" applyAlignment="1">
      <alignment horizontal="left" vertical="top" wrapText="1"/>
    </xf>
    <xf numFmtId="167" fontId="10" fillId="0" borderId="0" xfId="2" applyNumberFormat="1" applyFont="1" applyAlignment="1">
      <alignment horizontal="right" vertical="top" wrapText="1"/>
    </xf>
    <xf numFmtId="168" fontId="12" fillId="0" borderId="0" xfId="0" applyNumberFormat="1" applyFont="1" applyAlignment="1">
      <alignmen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0" fontId="12" fillId="0" borderId="0" xfId="3" applyFont="1" applyAlignment="1">
      <alignment horizontal="left" vertical="top" wrapText="1"/>
    </xf>
    <xf numFmtId="3" fontId="12" fillId="0" borderId="0" xfId="3" applyNumberFormat="1" applyFont="1" applyAlignment="1">
      <alignment horizontal="right" vertical="top" wrapText="1"/>
    </xf>
    <xf numFmtId="168" fontId="12" fillId="0" borderId="0" xfId="3" applyNumberFormat="1" applyFont="1" applyAlignment="1">
      <alignment vertical="top" wrapText="1"/>
    </xf>
    <xf numFmtId="0" fontId="17" fillId="0" borderId="0" xfId="3"/>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168" fontId="12" fillId="0" borderId="0" xfId="3" applyNumberFormat="1" applyFont="1" applyAlignment="1">
      <alignmen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0" fontId="12" fillId="0" borderId="0" xfId="3" applyFont="1" applyFill="1" applyAlignment="1">
      <alignment horizontal="right" vertical="top" wrapText="1"/>
    </xf>
    <xf numFmtId="0" fontId="12" fillId="0" borderId="0" xfId="0" applyFont="1" applyAlignment="1">
      <alignment vertical="top" wrapText="1"/>
    </xf>
    <xf numFmtId="49" fontId="12" fillId="0" borderId="0" xfId="0" applyNumberFormat="1" applyFont="1" applyAlignment="1">
      <alignment vertical="top" wrapText="1"/>
    </xf>
    <xf numFmtId="0" fontId="12" fillId="0" borderId="0" xfId="0" applyFont="1" applyAlignment="1">
      <alignment horizontal="right" vertical="top" wrapText="1"/>
    </xf>
    <xf numFmtId="0" fontId="0" fillId="0" borderId="0" xfId="0"/>
    <xf numFmtId="0" fontId="12" fillId="0" borderId="0" xfId="0" applyFont="1" applyAlignment="1">
      <alignment vertical="top" wrapText="1"/>
    </xf>
    <xf numFmtId="49" fontId="12" fillId="0" borderId="0" xfId="0" applyNumberFormat="1" applyFont="1" applyAlignment="1">
      <alignment vertical="top" wrapText="1"/>
    </xf>
    <xf numFmtId="0" fontId="12" fillId="0" borderId="0" xfId="0" applyFont="1" applyAlignment="1">
      <alignment horizontal="right" vertical="top" wrapText="1"/>
    </xf>
    <xf numFmtId="0" fontId="12" fillId="0" borderId="0" xfId="0" applyFont="1" applyAlignment="1">
      <alignment horizontal="left" vertical="top" wrapText="1"/>
    </xf>
    <xf numFmtId="0" fontId="0" fillId="0" borderId="0" xfId="0"/>
    <xf numFmtId="0" fontId="12" fillId="0" borderId="0" xfId="0" applyFont="1" applyAlignment="1">
      <alignment vertical="top" wrapText="1"/>
    </xf>
    <xf numFmtId="49" fontId="12" fillId="0" borderId="0" xfId="0" applyNumberFormat="1" applyFont="1" applyAlignment="1">
      <alignment vertical="top" wrapText="1"/>
    </xf>
    <xf numFmtId="0" fontId="12" fillId="0" borderId="0" xfId="0" applyFont="1" applyAlignment="1">
      <alignment horizontal="right" vertical="top" wrapText="1"/>
    </xf>
    <xf numFmtId="0" fontId="12" fillId="0" borderId="0" xfId="0" applyFont="1" applyAlignment="1">
      <alignment horizontal="left" vertical="top" wrapText="1"/>
    </xf>
    <xf numFmtId="0" fontId="12" fillId="0" borderId="0" xfId="0" applyFont="1" applyAlignment="1">
      <alignment vertical="top" wrapText="1"/>
    </xf>
    <xf numFmtId="49" fontId="12" fillId="0" borderId="0" xfId="0" applyNumberFormat="1" applyFont="1" applyAlignment="1">
      <alignment vertical="top" wrapText="1"/>
    </xf>
    <xf numFmtId="0" fontId="12" fillId="0" borderId="0" xfId="0" applyFont="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0" fontId="15" fillId="0" borderId="0" xfId="0" applyFont="1" applyAlignment="1">
      <alignment vertical="top" wrapText="1"/>
    </xf>
    <xf numFmtId="167" fontId="12" fillId="0" borderId="0" xfId="2" applyNumberFormat="1" applyFont="1" applyAlignment="1">
      <alignment horizontal="right" vertical="top" wrapText="1"/>
    </xf>
    <xf numFmtId="0" fontId="12" fillId="0" borderId="0" xfId="0" applyFont="1" applyFill="1" applyAlignment="1">
      <alignment horizontal="left" vertical="top" wrapText="1"/>
    </xf>
    <xf numFmtId="168" fontId="12" fillId="0" borderId="0" xfId="0" applyNumberFormat="1" applyFont="1" applyAlignment="1">
      <alignment vertical="top" wrapText="1"/>
    </xf>
    <xf numFmtId="1" fontId="12" fillId="0" borderId="0" xfId="0" applyNumberFormat="1" applyFont="1" applyFill="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167" fontId="12" fillId="0" borderId="0" xfId="2" applyNumberFormat="1" applyFont="1" applyAlignment="1">
      <alignment horizontal="right" vertical="top" wrapText="1"/>
    </xf>
    <xf numFmtId="0" fontId="12" fillId="0" borderId="0" xfId="0" applyFont="1" applyFill="1" applyAlignment="1">
      <alignment horizontal="left" vertical="top" wrapText="1"/>
    </xf>
    <xf numFmtId="168" fontId="12" fillId="0" borderId="0" xfId="0" applyNumberFormat="1" applyFont="1" applyAlignment="1">
      <alignment vertical="top" wrapText="1"/>
    </xf>
    <xf numFmtId="1" fontId="12" fillId="0" borderId="0" xfId="0" applyNumberFormat="1" applyFont="1" applyFill="1" applyAlignment="1">
      <alignment horizontal="right" vertical="top" wrapText="1"/>
    </xf>
    <xf numFmtId="165" fontId="3" fillId="0" borderId="0" xfId="1" applyNumberFormat="1" applyFont="1" applyAlignment="1">
      <alignment horizontal="right"/>
    </xf>
    <xf numFmtId="0" fontId="16" fillId="2" borderId="4" xfId="1" applyNumberFormat="1" applyFont="1" applyFill="1" applyBorder="1" applyAlignment="1">
      <alignment horizontal="center"/>
    </xf>
    <xf numFmtId="0" fontId="16" fillId="2" borderId="1" xfId="1" applyNumberFormat="1" applyFont="1" applyFill="1" applyBorder="1" applyAlignment="1">
      <alignment horizontal="center"/>
    </xf>
    <xf numFmtId="0" fontId="16" fillId="2" borderId="5" xfId="1" applyNumberFormat="1" applyFont="1" applyFill="1" applyBorder="1" applyAlignment="1">
      <alignment horizontal="center"/>
    </xf>
    <xf numFmtId="0" fontId="4" fillId="0" borderId="3" xfId="1" applyNumberFormat="1" applyFont="1" applyBorder="1" applyAlignment="1">
      <alignment horizontal="center" vertical="center"/>
    </xf>
    <xf numFmtId="0" fontId="5" fillId="0" borderId="0" xfId="0" applyNumberFormat="1" applyFont="1" applyBorder="1" applyAlignment="1">
      <alignment horizontal="center" vertical="center" wrapText="1"/>
    </xf>
    <xf numFmtId="0" fontId="5" fillId="0" borderId="0" xfId="0" applyNumberFormat="1" applyFont="1" applyBorder="1" applyAlignment="1">
      <alignment horizontal="center"/>
    </xf>
    <xf numFmtId="0" fontId="5" fillId="0" borderId="0" xfId="1" applyNumberFormat="1" applyFont="1" applyBorder="1" applyAlignment="1">
      <alignment horizontal="center"/>
    </xf>
    <xf numFmtId="0" fontId="2" fillId="0" borderId="0" xfId="1" applyNumberFormat="1" applyFont="1" applyAlignment="1">
      <alignment horizontal="center"/>
    </xf>
    <xf numFmtId="0" fontId="15" fillId="0" borderId="0" xfId="0" applyFont="1" applyFill="1" applyBorder="1" applyAlignment="1">
      <alignment horizontal="left" vertical="top" wrapText="1"/>
    </xf>
    <xf numFmtId="0" fontId="8" fillId="4" borderId="4" xfId="1" applyNumberFormat="1" applyFont="1" applyFill="1" applyBorder="1" applyAlignment="1">
      <alignment horizontal="center"/>
    </xf>
    <xf numFmtId="0" fontId="8" fillId="4" borderId="1" xfId="1" applyNumberFormat="1" applyFont="1" applyFill="1" applyBorder="1" applyAlignment="1">
      <alignment horizontal="center"/>
    </xf>
    <xf numFmtId="0" fontId="8" fillId="4" borderId="5" xfId="1" applyNumberFormat="1" applyFont="1" applyFill="1" applyBorder="1" applyAlignment="1">
      <alignment horizontal="center"/>
    </xf>
    <xf numFmtId="167" fontId="15" fillId="0" borderId="0" xfId="2" applyNumberFormat="1" applyFont="1" applyFill="1" applyAlignment="1">
      <alignment horizontal="right" vertical="top" wrapText="1"/>
    </xf>
    <xf numFmtId="164" fontId="12" fillId="0" borderId="0" xfId="0" applyNumberFormat="1" applyFont="1" applyFill="1" applyAlignment="1">
      <alignment horizontal="right" vertical="top" wrapText="1"/>
    </xf>
    <xf numFmtId="167" fontId="12" fillId="0" borderId="0" xfId="2" applyNumberFormat="1" applyFont="1" applyFill="1" applyAlignment="1">
      <alignment horizontal="right" vertical="top" wrapText="1"/>
    </xf>
  </cellXfs>
  <cellStyles count="4">
    <cellStyle name="Normál" xfId="0" builtinId="0"/>
    <cellStyle name="Normál 2" xfId="1"/>
    <cellStyle name="Normál 3" xfId="3"/>
    <cellStyle name="Pénznem"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cuments\Munka\K&#214;LTS&#201;GVET&#201;SEK\Eszenyi%20&#193;kos\Visegr&#225;d_kik&#246;t&#337;\2015-11-28%20&#193;razatlan%20k&#246;lts&#233;gvet&#233;s%20ki&#237;r&#225;s_Visegr&#225;d_kik&#246;t&#337;_kal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összesítő"/>
      <sheetName val="Építési munkák"/>
    </sheetNames>
    <sheetDataSet>
      <sheetData sheetId="0"/>
      <sheetData sheetId="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
  <dimension ref="A1:L43"/>
  <sheetViews>
    <sheetView view="pageBreakPreview" topLeftCell="A16" zoomScaleNormal="100" zoomScaleSheetLayoutView="100" workbookViewId="0">
      <selection activeCell="E19" sqref="E19"/>
    </sheetView>
  </sheetViews>
  <sheetFormatPr defaultRowHeight="12.75" x14ac:dyDescent="0.2"/>
  <cols>
    <col min="1" max="1" width="2.28515625" style="20" customWidth="1"/>
    <col min="2" max="7" width="9.5703125" style="20" customWidth="1"/>
    <col min="8" max="8" width="14.7109375" style="22" customWidth="1"/>
    <col min="9" max="9" width="4.42578125" style="20" customWidth="1"/>
    <col min="10" max="10" width="14.7109375" style="22" customWidth="1"/>
    <col min="11" max="11" width="9.140625" style="20"/>
    <col min="12" max="12" width="9.85546875" style="20" bestFit="1" customWidth="1"/>
    <col min="13" max="16384" width="9.140625" style="20"/>
  </cols>
  <sheetData>
    <row r="1" spans="1:10" x14ac:dyDescent="0.2">
      <c r="A1" s="31" t="s">
        <v>20</v>
      </c>
      <c r="B1" s="15"/>
      <c r="C1" s="15"/>
      <c r="D1" s="16"/>
      <c r="E1" s="17"/>
      <c r="F1" s="17"/>
      <c r="G1" s="18"/>
      <c r="H1" s="17"/>
      <c r="I1" s="17"/>
      <c r="J1" s="30" t="s">
        <v>382</v>
      </c>
    </row>
    <row r="2" spans="1:10" x14ac:dyDescent="0.2">
      <c r="A2" s="14"/>
      <c r="B2" s="15"/>
      <c r="C2" s="35"/>
      <c r="D2" s="16"/>
      <c r="E2" s="17"/>
      <c r="F2" s="17"/>
      <c r="G2" s="18"/>
      <c r="H2" s="17"/>
      <c r="I2" s="17"/>
      <c r="J2" s="19"/>
    </row>
    <row r="3" spans="1:10" x14ac:dyDescent="0.2">
      <c r="A3" s="14"/>
      <c r="B3" s="15"/>
      <c r="C3" s="15"/>
      <c r="D3" s="16"/>
      <c r="E3" s="17"/>
      <c r="F3" s="17"/>
      <c r="G3" s="18"/>
      <c r="H3" s="17"/>
      <c r="I3" s="17"/>
      <c r="J3" s="19"/>
    </row>
    <row r="4" spans="1:10" x14ac:dyDescent="0.2">
      <c r="A4" s="14"/>
      <c r="B4" s="15"/>
      <c r="C4" s="15"/>
      <c r="D4" s="16"/>
      <c r="E4" s="17"/>
      <c r="F4" s="17"/>
      <c r="G4" s="18"/>
      <c r="H4" s="17"/>
      <c r="I4" s="17"/>
      <c r="J4" s="19"/>
    </row>
    <row r="5" spans="1:10" x14ac:dyDescent="0.2">
      <c r="A5" s="14"/>
      <c r="B5" s="15"/>
      <c r="C5" s="15"/>
      <c r="D5" s="16"/>
      <c r="E5" s="17"/>
      <c r="F5" s="17"/>
      <c r="G5" s="18"/>
      <c r="H5" s="17"/>
      <c r="I5" s="17"/>
      <c r="J5" s="19"/>
    </row>
    <row r="6" spans="1:10" x14ac:dyDescent="0.2">
      <c r="A6" s="14"/>
      <c r="B6" s="15"/>
      <c r="C6" s="15"/>
      <c r="D6" s="16"/>
      <c r="E6" s="17"/>
      <c r="F6" s="17"/>
      <c r="G6" s="18"/>
      <c r="H6" s="17"/>
      <c r="I6" s="17"/>
      <c r="J6" s="19"/>
    </row>
    <row r="7" spans="1:10" x14ac:dyDescent="0.2">
      <c r="A7" s="14"/>
      <c r="B7" s="15"/>
      <c r="C7" s="15"/>
      <c r="D7" s="16"/>
      <c r="E7" s="17"/>
      <c r="F7" s="17"/>
      <c r="G7" s="18"/>
      <c r="H7" s="17"/>
      <c r="I7" s="17"/>
      <c r="J7" s="19"/>
    </row>
    <row r="10" spans="1:10" ht="21" x14ac:dyDescent="0.35">
      <c r="A10" s="187" t="s">
        <v>14</v>
      </c>
      <c r="B10" s="188"/>
      <c r="C10" s="188"/>
      <c r="D10" s="188"/>
      <c r="E10" s="188"/>
      <c r="F10" s="188"/>
      <c r="G10" s="188"/>
      <c r="H10" s="188"/>
      <c r="I10" s="188"/>
      <c r="J10" s="189"/>
    </row>
    <row r="11" spans="1:10" ht="21" customHeight="1" x14ac:dyDescent="0.2">
      <c r="A11" s="190" t="s">
        <v>28</v>
      </c>
      <c r="B11" s="190"/>
      <c r="C11" s="190"/>
      <c r="D11" s="190"/>
      <c r="E11" s="190"/>
      <c r="F11" s="190"/>
      <c r="G11" s="190"/>
      <c r="H11" s="190"/>
      <c r="I11" s="190"/>
      <c r="J11" s="190"/>
    </row>
    <row r="12" spans="1:10" ht="15.75" x14ac:dyDescent="0.2">
      <c r="A12" s="191" t="s">
        <v>163</v>
      </c>
      <c r="B12" s="191"/>
      <c r="C12" s="191"/>
      <c r="D12" s="191"/>
      <c r="E12" s="191"/>
      <c r="F12" s="191"/>
      <c r="G12" s="191"/>
      <c r="H12" s="191"/>
      <c r="I12" s="191"/>
      <c r="J12" s="191"/>
    </row>
    <row r="13" spans="1:10" ht="18" customHeight="1" x14ac:dyDescent="0.2">
      <c r="A13" s="36"/>
      <c r="B13" s="191"/>
      <c r="C13" s="191"/>
      <c r="D13" s="191"/>
      <c r="E13" s="191"/>
      <c r="F13" s="191"/>
      <c r="G13" s="191"/>
      <c r="H13" s="191"/>
      <c r="I13" s="191"/>
      <c r="J13" s="191"/>
    </row>
    <row r="14" spans="1:10" ht="18" customHeight="1" x14ac:dyDescent="0.25">
      <c r="A14" s="192"/>
      <c r="B14" s="192"/>
      <c r="C14" s="192"/>
      <c r="D14" s="192"/>
      <c r="E14" s="192"/>
      <c r="F14" s="192"/>
      <c r="G14" s="192"/>
      <c r="H14" s="192"/>
      <c r="I14" s="192"/>
      <c r="J14" s="192"/>
    </row>
    <row r="15" spans="1:10" ht="18" customHeight="1" x14ac:dyDescent="0.25">
      <c r="A15" s="193" t="s">
        <v>27</v>
      </c>
      <c r="B15" s="193"/>
      <c r="C15" s="193"/>
      <c r="D15" s="193"/>
      <c r="E15" s="193"/>
      <c r="F15" s="193"/>
      <c r="G15" s="193"/>
      <c r="H15" s="193"/>
      <c r="I15" s="193"/>
      <c r="J15" s="193"/>
    </row>
    <row r="16" spans="1:10" ht="18" customHeight="1" x14ac:dyDescent="0.25">
      <c r="A16" s="193"/>
      <c r="B16" s="193"/>
      <c r="C16" s="193"/>
      <c r="D16" s="193"/>
      <c r="E16" s="193"/>
      <c r="F16" s="193"/>
      <c r="G16" s="193"/>
      <c r="H16" s="193"/>
      <c r="I16" s="193"/>
      <c r="J16" s="193"/>
    </row>
    <row r="17" spans="1:10" x14ac:dyDescent="0.2">
      <c r="B17" s="21"/>
    </row>
    <row r="18" spans="1:10" x14ac:dyDescent="0.2">
      <c r="B18" s="21"/>
    </row>
    <row r="19" spans="1:10" x14ac:dyDescent="0.2">
      <c r="B19" s="21"/>
    </row>
    <row r="20" spans="1:10" x14ac:dyDescent="0.2">
      <c r="A20" s="194"/>
      <c r="B20" s="194"/>
      <c r="C20" s="194"/>
      <c r="D20" s="194"/>
      <c r="E20" s="194"/>
      <c r="F20" s="194"/>
      <c r="G20" s="194"/>
      <c r="H20" s="194"/>
      <c r="I20" s="194"/>
      <c r="J20" s="194"/>
    </row>
    <row r="21" spans="1:10" ht="15" customHeight="1" x14ac:dyDescent="0.2">
      <c r="A21" s="195" t="s">
        <v>383</v>
      </c>
      <c r="B21" s="195"/>
      <c r="C21" s="195"/>
      <c r="D21" s="195"/>
      <c r="E21" s="195"/>
      <c r="F21" s="195"/>
      <c r="G21" s="195"/>
      <c r="H21" s="195"/>
      <c r="I21" s="195"/>
      <c r="J21" s="195"/>
    </row>
    <row r="22" spans="1:10" ht="29.25" customHeight="1" x14ac:dyDescent="0.2">
      <c r="A22" s="195"/>
      <c r="B22" s="195"/>
      <c r="C22" s="195"/>
      <c r="D22" s="195"/>
      <c r="E22" s="195"/>
      <c r="F22" s="195"/>
      <c r="G22" s="195"/>
      <c r="H22" s="195"/>
      <c r="I22" s="195"/>
      <c r="J22" s="195"/>
    </row>
    <row r="23" spans="1:10" x14ac:dyDescent="0.2">
      <c r="A23" s="194"/>
      <c r="B23" s="194"/>
      <c r="C23" s="194"/>
      <c r="D23" s="194"/>
      <c r="E23" s="194"/>
      <c r="F23" s="194"/>
      <c r="G23" s="194"/>
      <c r="H23" s="194"/>
      <c r="I23" s="194"/>
      <c r="J23" s="194"/>
    </row>
    <row r="24" spans="1:10" x14ac:dyDescent="0.2">
      <c r="A24" s="33"/>
      <c r="B24" s="33"/>
      <c r="C24" s="33"/>
      <c r="D24" s="33"/>
      <c r="E24" s="33"/>
      <c r="F24" s="33"/>
      <c r="G24" s="33"/>
      <c r="H24" s="33"/>
      <c r="I24" s="33"/>
      <c r="J24" s="33"/>
    </row>
    <row r="25" spans="1:10" x14ac:dyDescent="0.2">
      <c r="B25" s="21"/>
    </row>
    <row r="26" spans="1:10" ht="7.5" customHeight="1" x14ac:dyDescent="0.2">
      <c r="A26" s="23"/>
      <c r="B26" s="23"/>
      <c r="C26" s="23"/>
      <c r="D26" s="23"/>
      <c r="E26" s="23"/>
      <c r="F26" s="23"/>
      <c r="G26" s="23"/>
      <c r="H26" s="24"/>
      <c r="I26" s="23"/>
      <c r="J26" s="24"/>
    </row>
    <row r="27" spans="1:10" ht="7.5" customHeight="1" x14ac:dyDescent="0.2"/>
    <row r="28" spans="1:10" x14ac:dyDescent="0.2">
      <c r="B28" s="34" t="s">
        <v>378</v>
      </c>
    </row>
    <row r="29" spans="1:10" ht="8.1" customHeight="1" x14ac:dyDescent="0.2"/>
    <row r="30" spans="1:10" x14ac:dyDescent="0.2">
      <c r="B30" s="20" t="s">
        <v>97</v>
      </c>
      <c r="H30" s="22">
        <f>'TAO_felújítási munkák_2017'!H21</f>
        <v>27007230</v>
      </c>
      <c r="J30" s="22">
        <f>'TAO_felújítási munkák_2017'!I21</f>
        <v>15534900</v>
      </c>
    </row>
    <row r="31" spans="1:10" ht="8.1" customHeight="1" x14ac:dyDescent="0.2">
      <c r="B31" s="23"/>
      <c r="C31" s="23"/>
      <c r="D31" s="23"/>
      <c r="E31" s="23"/>
      <c r="F31" s="23"/>
      <c r="G31" s="23"/>
      <c r="H31" s="24"/>
      <c r="I31" s="23"/>
      <c r="J31" s="24"/>
    </row>
    <row r="32" spans="1:10" ht="8.1" customHeight="1" x14ac:dyDescent="0.2"/>
    <row r="33" spans="2:12" x14ac:dyDescent="0.2">
      <c r="H33" s="25">
        <f>SUM(H27:H31)</f>
        <v>27007230</v>
      </c>
      <c r="J33" s="25">
        <f>SUM(J27:J31)</f>
        <v>15534900</v>
      </c>
    </row>
    <row r="34" spans="2:12" ht="8.1" customHeight="1" x14ac:dyDescent="0.2"/>
    <row r="35" spans="2:12" x14ac:dyDescent="0.2">
      <c r="B35" s="21"/>
      <c r="G35" s="26" t="s">
        <v>15</v>
      </c>
      <c r="H35" s="25"/>
      <c r="J35" s="25">
        <f>H33+J33</f>
        <v>42542130</v>
      </c>
      <c r="L35" s="22"/>
    </row>
    <row r="36" spans="2:12" ht="8.1" customHeight="1" x14ac:dyDescent="0.2">
      <c r="G36" s="27"/>
    </row>
    <row r="37" spans="2:12" x14ac:dyDescent="0.2">
      <c r="G37" s="28" t="s">
        <v>16</v>
      </c>
      <c r="H37" s="25"/>
      <c r="J37" s="22">
        <f>J35*0.27</f>
        <v>11486375.100000001</v>
      </c>
    </row>
    <row r="38" spans="2:12" ht="8.1" customHeight="1" x14ac:dyDescent="0.2">
      <c r="G38" s="27"/>
    </row>
    <row r="39" spans="2:12" x14ac:dyDescent="0.2">
      <c r="G39" s="29" t="s">
        <v>17</v>
      </c>
      <c r="H39" s="186">
        <f>J35+J37</f>
        <v>54028505.100000001</v>
      </c>
      <c r="I39" s="186"/>
      <c r="J39" s="186"/>
    </row>
    <row r="42" spans="2:12" x14ac:dyDescent="0.2">
      <c r="B42" s="65"/>
      <c r="C42" s="66"/>
    </row>
    <row r="43" spans="2:12" x14ac:dyDescent="0.2">
      <c r="B43" s="65"/>
      <c r="C43" s="64"/>
    </row>
  </sheetData>
  <mergeCells count="11">
    <mergeCell ref="H39:J39"/>
    <mergeCell ref="A10:J10"/>
    <mergeCell ref="A11:J11"/>
    <mergeCell ref="A12:J12"/>
    <mergeCell ref="A14:J14"/>
    <mergeCell ref="A15:J15"/>
    <mergeCell ref="A16:J16"/>
    <mergeCell ref="A23:J23"/>
    <mergeCell ref="B13:J13"/>
    <mergeCell ref="A20:J20"/>
    <mergeCell ref="A21:J22"/>
  </mergeCells>
  <printOptions horizontalCentered="1"/>
  <pageMargins left="0.78740157480314965" right="0.78740157480314965" top="0.72" bottom="0.7" header="0.51181102362204722" footer="0.51181102362204722"/>
  <pageSetup paperSize="9" scale="90" orientation="portrait" horizontalDpi="300" verticalDpi="300" r:id="rId1"/>
  <headerFooter alignWithMargins="0">
    <oddFooter>&amp;R&amp;6&amp;F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3"/>
  <dimension ref="A1:L425"/>
  <sheetViews>
    <sheetView tabSelected="1" view="pageBreakPreview" topLeftCell="A100" zoomScaleNormal="100" zoomScaleSheetLayoutView="100" workbookViewId="0">
      <selection activeCell="C122" sqref="C122"/>
    </sheetView>
  </sheetViews>
  <sheetFormatPr defaultRowHeight="12.75" x14ac:dyDescent="0.25"/>
  <cols>
    <col min="1" max="1" width="4.28515625" style="54" customWidth="1"/>
    <col min="2" max="2" width="9.28515625" style="41" customWidth="1"/>
    <col min="3" max="3" width="36.7109375" style="41" customWidth="1"/>
    <col min="4" max="4" width="8.42578125" style="40" bestFit="1" customWidth="1"/>
    <col min="5" max="5" width="7.7109375" style="41" customWidth="1"/>
    <col min="6" max="7" width="11.7109375" style="42" customWidth="1"/>
    <col min="8" max="9" width="12.7109375" style="42" customWidth="1"/>
    <col min="10" max="10" width="9.140625" style="41"/>
    <col min="11" max="12" width="12.7109375" style="41" customWidth="1"/>
    <col min="13" max="16384" width="9.140625" style="41"/>
  </cols>
  <sheetData>
    <row r="1" spans="1:9" x14ac:dyDescent="0.25">
      <c r="A1" s="38"/>
      <c r="B1" s="39"/>
      <c r="C1" s="39"/>
    </row>
    <row r="2" spans="1:9" x14ac:dyDescent="0.25">
      <c r="A2" s="38"/>
      <c r="B2" s="39"/>
      <c r="C2" s="39"/>
    </row>
    <row r="3" spans="1:9" s="20" customFormat="1" ht="18" customHeight="1" x14ac:dyDescent="0.3">
      <c r="A3" s="196" t="s">
        <v>96</v>
      </c>
      <c r="B3" s="197"/>
      <c r="C3" s="197"/>
      <c r="D3" s="197"/>
      <c r="E3" s="197"/>
      <c r="F3" s="197"/>
      <c r="G3" s="197"/>
      <c r="H3" s="197"/>
      <c r="I3" s="198"/>
    </row>
    <row r="4" spans="1:9" x14ac:dyDescent="0.25">
      <c r="A4" s="38"/>
      <c r="B4" s="39"/>
      <c r="C4" s="39"/>
    </row>
    <row r="5" spans="1:9" x14ac:dyDescent="0.25">
      <c r="A5" s="38"/>
      <c r="B5" s="39"/>
      <c r="C5" s="39"/>
    </row>
    <row r="6" spans="1:9" x14ac:dyDescent="0.25">
      <c r="A6" s="38"/>
      <c r="B6" s="39"/>
      <c r="C6" s="39"/>
    </row>
    <row r="7" spans="1:9" x14ac:dyDescent="0.25">
      <c r="A7" s="38"/>
      <c r="B7" s="39"/>
      <c r="C7" s="39"/>
    </row>
    <row r="8" spans="1:9" x14ac:dyDescent="0.25">
      <c r="A8" s="38"/>
      <c r="B8" s="39"/>
      <c r="C8" s="39"/>
    </row>
    <row r="9" spans="1:9" s="46" customFormat="1" ht="25.5" x14ac:dyDescent="0.25">
      <c r="A9" s="43" t="s">
        <v>0</v>
      </c>
      <c r="B9" s="12"/>
      <c r="C9" s="12"/>
      <c r="D9" s="12"/>
      <c r="E9" s="12"/>
      <c r="F9" s="44"/>
      <c r="G9" s="44"/>
      <c r="H9" s="45" t="s">
        <v>1</v>
      </c>
      <c r="I9" s="45" t="s">
        <v>2</v>
      </c>
    </row>
    <row r="10" spans="1:9" x14ac:dyDescent="0.2">
      <c r="A10" s="47">
        <v>21</v>
      </c>
      <c r="B10" s="13" t="s">
        <v>25</v>
      </c>
      <c r="D10" s="41"/>
      <c r="F10" s="48"/>
      <c r="G10" s="48"/>
      <c r="H10" s="49">
        <f>H30</f>
        <v>274197</v>
      </c>
      <c r="I10" s="49">
        <f>I30</f>
        <v>126000</v>
      </c>
    </row>
    <row r="11" spans="1:9" s="131" customFormat="1" x14ac:dyDescent="0.2">
      <c r="A11" s="47">
        <v>31</v>
      </c>
      <c r="B11" s="13" t="s">
        <v>253</v>
      </c>
      <c r="F11" s="48"/>
      <c r="G11" s="48"/>
      <c r="H11" s="49">
        <f>H41</f>
        <v>373848</v>
      </c>
      <c r="I11" s="49">
        <f>I41</f>
        <v>297171</v>
      </c>
    </row>
    <row r="12" spans="1:9" x14ac:dyDescent="0.2">
      <c r="A12" s="47">
        <v>33</v>
      </c>
      <c r="B12" s="13" t="s">
        <v>26</v>
      </c>
      <c r="D12" s="41"/>
      <c r="F12" s="48"/>
      <c r="G12" s="48"/>
      <c r="H12" s="49">
        <f>H68</f>
        <v>571914</v>
      </c>
      <c r="I12" s="49">
        <f>I68</f>
        <v>734279</v>
      </c>
    </row>
    <row r="13" spans="1:9" x14ac:dyDescent="0.2">
      <c r="A13" s="47">
        <v>36</v>
      </c>
      <c r="B13" s="13" t="s">
        <v>18</v>
      </c>
      <c r="D13" s="41"/>
      <c r="F13" s="48"/>
      <c r="G13" s="48"/>
      <c r="H13" s="49">
        <f>H77</f>
        <v>125632</v>
      </c>
      <c r="I13" s="49">
        <f>I77</f>
        <v>442096</v>
      </c>
    </row>
    <row r="14" spans="1:9" x14ac:dyDescent="0.2">
      <c r="A14" s="47">
        <v>42</v>
      </c>
      <c r="B14" s="13" t="s">
        <v>24</v>
      </c>
      <c r="D14" s="41"/>
      <c r="F14" s="48"/>
      <c r="G14" s="48"/>
      <c r="H14" s="49">
        <f>H124</f>
        <v>12019075</v>
      </c>
      <c r="I14" s="49">
        <f>I124</f>
        <v>7336181</v>
      </c>
    </row>
    <row r="15" spans="1:9" x14ac:dyDescent="0.2">
      <c r="A15" s="47">
        <v>44</v>
      </c>
      <c r="B15" s="13" t="s">
        <v>30</v>
      </c>
      <c r="D15" s="41"/>
      <c r="F15" s="48"/>
      <c r="G15" s="48"/>
      <c r="H15" s="49">
        <f>H141</f>
        <v>1187224</v>
      </c>
      <c r="I15" s="49">
        <f>I141</f>
        <v>132995</v>
      </c>
    </row>
    <row r="16" spans="1:9" x14ac:dyDescent="0.2">
      <c r="A16" s="47">
        <v>45</v>
      </c>
      <c r="B16" s="13" t="s">
        <v>79</v>
      </c>
      <c r="D16" s="41"/>
      <c r="F16" s="48"/>
      <c r="G16" s="48"/>
      <c r="H16" s="49">
        <f>H156</f>
        <v>1069086</v>
      </c>
      <c r="I16" s="49">
        <f>I156</f>
        <v>307566</v>
      </c>
    </row>
    <row r="17" spans="1:12" x14ac:dyDescent="0.2">
      <c r="A17" s="47">
        <v>47</v>
      </c>
      <c r="B17" s="13" t="s">
        <v>19</v>
      </c>
      <c r="D17" s="41"/>
      <c r="F17" s="48"/>
      <c r="G17" s="48"/>
      <c r="H17" s="49">
        <f>H177</f>
        <v>942703</v>
      </c>
      <c r="I17" s="49">
        <f>I177</f>
        <v>2332231</v>
      </c>
    </row>
    <row r="18" spans="1:12" x14ac:dyDescent="0.2">
      <c r="A18" s="47">
        <v>71</v>
      </c>
      <c r="B18" s="13" t="s">
        <v>31</v>
      </c>
      <c r="D18" s="41"/>
      <c r="F18" s="48"/>
      <c r="G18" s="48"/>
      <c r="H18" s="49">
        <f>H288</f>
        <v>7251110</v>
      </c>
      <c r="I18" s="49">
        <f>I288</f>
        <v>2334116</v>
      </c>
    </row>
    <row r="19" spans="1:12" x14ac:dyDescent="0.2">
      <c r="A19" s="47">
        <v>82</v>
      </c>
      <c r="B19" s="13" t="s">
        <v>32</v>
      </c>
      <c r="D19" s="41"/>
      <c r="F19" s="48"/>
      <c r="G19" s="48"/>
      <c r="H19" s="49">
        <f>H406</f>
        <v>2687196</v>
      </c>
      <c r="I19" s="49">
        <f>I406</f>
        <v>728151</v>
      </c>
    </row>
    <row r="20" spans="1:12" x14ac:dyDescent="0.2">
      <c r="A20" s="47">
        <v>90</v>
      </c>
      <c r="B20" s="13" t="s">
        <v>33</v>
      </c>
      <c r="D20" s="41"/>
      <c r="F20" s="48"/>
      <c r="G20" s="48"/>
      <c r="H20" s="49">
        <f>H425</f>
        <v>505245</v>
      </c>
      <c r="I20" s="49">
        <f>I425</f>
        <v>764114</v>
      </c>
    </row>
    <row r="21" spans="1:12" s="12" customFormat="1" x14ac:dyDescent="0.25">
      <c r="A21" s="43" t="s">
        <v>80</v>
      </c>
      <c r="F21" s="44"/>
      <c r="G21" s="44"/>
      <c r="H21" s="44">
        <f>ROUND(SUM(H10:H20),0)</f>
        <v>27007230</v>
      </c>
      <c r="I21" s="44">
        <f>ROUND(SUM(I10:I20),0)</f>
        <v>15534900</v>
      </c>
    </row>
    <row r="22" spans="1:12" x14ac:dyDescent="0.25">
      <c r="A22" s="38"/>
      <c r="B22" s="39"/>
      <c r="C22" s="39"/>
    </row>
    <row r="23" spans="1:12" x14ac:dyDescent="0.25">
      <c r="A23" s="38"/>
      <c r="B23" s="39"/>
      <c r="C23" s="39"/>
    </row>
    <row r="24" spans="1:12" x14ac:dyDescent="0.25">
      <c r="A24" s="50"/>
      <c r="B24" s="62" t="str">
        <f>B10</f>
        <v>Irtás, föld- és sziklamunka</v>
      </c>
      <c r="C24" s="63"/>
    </row>
    <row r="25" spans="1:12" s="53" customFormat="1" ht="25.5" x14ac:dyDescent="0.25">
      <c r="A25" s="51" t="s">
        <v>3</v>
      </c>
      <c r="B25" s="12" t="s">
        <v>4</v>
      </c>
      <c r="C25" s="12" t="s">
        <v>5</v>
      </c>
      <c r="D25" s="52" t="s">
        <v>6</v>
      </c>
      <c r="E25" s="12" t="s">
        <v>7</v>
      </c>
      <c r="F25" s="45" t="s">
        <v>8</v>
      </c>
      <c r="G25" s="45" t="s">
        <v>9</v>
      </c>
      <c r="H25" s="45" t="s">
        <v>10</v>
      </c>
      <c r="I25" s="45" t="s">
        <v>11</v>
      </c>
    </row>
    <row r="26" spans="1:12" ht="38.25" x14ac:dyDescent="0.25">
      <c r="A26" s="54">
        <v>1</v>
      </c>
      <c r="B26" s="41" t="s">
        <v>38</v>
      </c>
      <c r="C26" s="41" t="s">
        <v>35</v>
      </c>
      <c r="D26" s="74">
        <v>7</v>
      </c>
      <c r="E26" s="41" t="s">
        <v>13</v>
      </c>
      <c r="F26" s="55">
        <v>39171</v>
      </c>
      <c r="G26" s="55">
        <v>0</v>
      </c>
      <c r="H26" s="42">
        <f>ROUND(D26*F26, 0)</f>
        <v>274197</v>
      </c>
      <c r="I26" s="42">
        <f>ROUND(D26*G26, 0)</f>
        <v>0</v>
      </c>
      <c r="K26" s="182"/>
      <c r="L26" s="182"/>
    </row>
    <row r="27" spans="1:12" x14ac:dyDescent="0.25">
      <c r="D27" s="74"/>
      <c r="F27" s="55"/>
      <c r="G27" s="55"/>
    </row>
    <row r="28" spans="1:12" ht="38.25" x14ac:dyDescent="0.25">
      <c r="A28" s="54">
        <v>2</v>
      </c>
      <c r="B28" s="41" t="s">
        <v>21</v>
      </c>
      <c r="C28" s="41" t="s">
        <v>34</v>
      </c>
      <c r="D28" s="74">
        <v>42</v>
      </c>
      <c r="E28" s="41" t="s">
        <v>22</v>
      </c>
      <c r="F28" s="55">
        <v>0</v>
      </c>
      <c r="G28" s="55">
        <v>3000</v>
      </c>
      <c r="H28" s="42">
        <f>ROUND(D28*F28, 0)</f>
        <v>0</v>
      </c>
      <c r="I28" s="42">
        <f>ROUND(D28*G28, 0)</f>
        <v>126000</v>
      </c>
      <c r="K28" s="182"/>
      <c r="L28" s="182"/>
    </row>
    <row r="29" spans="1:12" x14ac:dyDescent="0.25">
      <c r="C29" s="53"/>
    </row>
    <row r="30" spans="1:12" s="46" customFormat="1" x14ac:dyDescent="0.25">
      <c r="A30" s="51"/>
      <c r="B30" s="12"/>
      <c r="C30" s="12"/>
      <c r="D30" s="60"/>
      <c r="E30" s="61"/>
      <c r="F30" s="45"/>
      <c r="G30" s="45"/>
      <c r="H30" s="45">
        <f>ROUND(SUM(H26:H29),0)</f>
        <v>274197</v>
      </c>
      <c r="I30" s="45">
        <f>ROUND(SUM(I26:I29),0)</f>
        <v>126000</v>
      </c>
    </row>
    <row r="31" spans="1:12" s="46" customFormat="1" x14ac:dyDescent="0.25">
      <c r="A31" s="71"/>
      <c r="D31" s="72"/>
      <c r="E31" s="39"/>
      <c r="F31" s="73"/>
      <c r="G31" s="73"/>
      <c r="H31" s="73"/>
      <c r="I31" s="73"/>
    </row>
    <row r="32" spans="1:12" s="46" customFormat="1" x14ac:dyDescent="0.25">
      <c r="A32" s="71"/>
      <c r="D32" s="104"/>
      <c r="E32" s="99"/>
      <c r="F32" s="73"/>
      <c r="G32" s="73"/>
      <c r="H32" s="73"/>
      <c r="I32" s="73"/>
    </row>
    <row r="33" spans="1:12" s="46" customFormat="1" x14ac:dyDescent="0.25">
      <c r="A33" s="50"/>
      <c r="B33" s="62" t="str">
        <f>B11</f>
        <v>Helyszíni beton és vasbeton munkák</v>
      </c>
      <c r="C33" s="63"/>
      <c r="D33" s="82"/>
      <c r="E33" s="131"/>
      <c r="F33" s="91"/>
      <c r="G33" s="91"/>
      <c r="H33" s="91"/>
      <c r="I33" s="91"/>
    </row>
    <row r="34" spans="1:12" s="46" customFormat="1" ht="25.5" x14ac:dyDescent="0.25">
      <c r="A34" s="51" t="s">
        <v>3</v>
      </c>
      <c r="B34" s="12" t="s">
        <v>4</v>
      </c>
      <c r="C34" s="12" t="s">
        <v>5</v>
      </c>
      <c r="D34" s="52" t="s">
        <v>6</v>
      </c>
      <c r="E34" s="12" t="s">
        <v>7</v>
      </c>
      <c r="F34" s="92" t="s">
        <v>8</v>
      </c>
      <c r="G34" s="92" t="s">
        <v>9</v>
      </c>
      <c r="H34" s="92" t="s">
        <v>10</v>
      </c>
      <c r="I34" s="92" t="s">
        <v>11</v>
      </c>
    </row>
    <row r="35" spans="1:12" s="46" customFormat="1" ht="38.25" x14ac:dyDescent="0.25">
      <c r="A35" s="85">
        <v>1</v>
      </c>
      <c r="B35" s="131" t="s">
        <v>257</v>
      </c>
      <c r="C35" s="131" t="s">
        <v>254</v>
      </c>
      <c r="D35" s="74">
        <v>1.5</v>
      </c>
      <c r="E35" s="131" t="s">
        <v>22</v>
      </c>
      <c r="F35" s="118">
        <v>0</v>
      </c>
      <c r="G35" s="118">
        <v>52728</v>
      </c>
      <c r="H35" s="91">
        <f>ROUND(D35*F35, 0)</f>
        <v>0</v>
      </c>
      <c r="I35" s="91">
        <f>ROUND(D35*G35, 0)</f>
        <v>79092</v>
      </c>
      <c r="K35" s="182"/>
      <c r="L35" s="182"/>
    </row>
    <row r="36" spans="1:12" s="46" customFormat="1" x14ac:dyDescent="0.25">
      <c r="A36" s="85"/>
      <c r="B36" s="131"/>
      <c r="C36" s="131"/>
      <c r="D36" s="74"/>
      <c r="E36" s="131"/>
      <c r="F36" s="118"/>
      <c r="G36" s="118"/>
      <c r="H36" s="91"/>
      <c r="I36" s="91"/>
    </row>
    <row r="37" spans="1:12" s="46" customFormat="1" ht="127.5" x14ac:dyDescent="0.25">
      <c r="A37" s="85">
        <v>2</v>
      </c>
      <c r="B37" s="131" t="s">
        <v>256</v>
      </c>
      <c r="C37" s="131" t="s">
        <v>255</v>
      </c>
      <c r="D37" s="74">
        <v>1.5</v>
      </c>
      <c r="E37" s="131" t="s">
        <v>22</v>
      </c>
      <c r="F37" s="118">
        <v>17500</v>
      </c>
      <c r="G37" s="118">
        <v>27634</v>
      </c>
      <c r="H37" s="91">
        <f>ROUND(D37*F37, 0)</f>
        <v>26250</v>
      </c>
      <c r="I37" s="91">
        <f>ROUND(D37*G37, 0)</f>
        <v>41451</v>
      </c>
      <c r="K37" s="182"/>
      <c r="L37" s="182"/>
    </row>
    <row r="38" spans="1:12" s="46" customFormat="1" x14ac:dyDescent="0.25">
      <c r="A38" s="85"/>
      <c r="B38" s="131"/>
      <c r="C38" s="131"/>
      <c r="D38" s="74"/>
      <c r="E38" s="131"/>
      <c r="F38" s="118"/>
      <c r="G38" s="118"/>
      <c r="H38" s="91"/>
      <c r="I38" s="91"/>
    </row>
    <row r="39" spans="1:12" s="46" customFormat="1" ht="102" x14ac:dyDescent="0.25">
      <c r="A39" s="85">
        <v>3</v>
      </c>
      <c r="B39" s="131" t="s">
        <v>259</v>
      </c>
      <c r="C39" s="131" t="s">
        <v>258</v>
      </c>
      <c r="D39" s="74">
        <v>123</v>
      </c>
      <c r="E39" s="131" t="s">
        <v>12</v>
      </c>
      <c r="F39" s="118">
        <v>2826</v>
      </c>
      <c r="G39" s="118">
        <v>1436</v>
      </c>
      <c r="H39" s="91">
        <f>ROUND(D39*F39, 0)</f>
        <v>347598</v>
      </c>
      <c r="I39" s="91">
        <f>ROUND(D39*G39, 0)</f>
        <v>176628</v>
      </c>
      <c r="K39" s="182"/>
      <c r="L39" s="182"/>
    </row>
    <row r="40" spans="1:12" s="46" customFormat="1" x14ac:dyDescent="0.25">
      <c r="A40" s="85"/>
      <c r="B40" s="131"/>
      <c r="C40" s="53"/>
      <c r="D40" s="82"/>
      <c r="E40" s="131"/>
      <c r="F40" s="91"/>
      <c r="G40" s="91"/>
      <c r="H40" s="91"/>
      <c r="I40" s="91"/>
    </row>
    <row r="41" spans="1:12" s="46" customFormat="1" x14ac:dyDescent="0.25">
      <c r="A41" s="51"/>
      <c r="B41" s="12"/>
      <c r="C41" s="12"/>
      <c r="D41" s="60"/>
      <c r="E41" s="61"/>
      <c r="F41" s="92"/>
      <c r="G41" s="92"/>
      <c r="H41" s="92">
        <f>ROUND(SUM(H35:H40),0)</f>
        <v>373848</v>
      </c>
      <c r="I41" s="92">
        <f>ROUND(SUM(I35:I40),0)</f>
        <v>297171</v>
      </c>
    </row>
    <row r="42" spans="1:12" s="46" customFormat="1" x14ac:dyDescent="0.25">
      <c r="A42" s="71"/>
      <c r="D42" s="104"/>
      <c r="E42" s="99"/>
      <c r="F42" s="73"/>
      <c r="G42" s="73"/>
      <c r="H42" s="73"/>
      <c r="I42" s="73"/>
    </row>
    <row r="44" spans="1:12" x14ac:dyDescent="0.25">
      <c r="B44" s="62" t="str">
        <f>B12</f>
        <v>Falazás és egyéb kőműves munkák</v>
      </c>
      <c r="C44" s="63"/>
    </row>
    <row r="45" spans="1:12" ht="25.5" x14ac:dyDescent="0.25">
      <c r="A45" s="51" t="s">
        <v>3</v>
      </c>
      <c r="B45" s="12" t="s">
        <v>4</v>
      </c>
      <c r="C45" s="12" t="s">
        <v>5</v>
      </c>
      <c r="D45" s="52" t="s">
        <v>6</v>
      </c>
      <c r="E45" s="12" t="s">
        <v>7</v>
      </c>
      <c r="F45" s="45" t="s">
        <v>8</v>
      </c>
      <c r="G45" s="45" t="s">
        <v>9</v>
      </c>
      <c r="H45" s="45" t="s">
        <v>10</v>
      </c>
      <c r="I45" s="45" t="s">
        <v>11</v>
      </c>
    </row>
    <row r="46" spans="1:12" ht="102" x14ac:dyDescent="0.25">
      <c r="A46" s="67">
        <v>1</v>
      </c>
      <c r="B46" s="1" t="s">
        <v>44</v>
      </c>
      <c r="C46" s="1" t="s">
        <v>43</v>
      </c>
      <c r="D46" s="75">
        <v>61</v>
      </c>
      <c r="E46" s="1" t="s">
        <v>12</v>
      </c>
      <c r="F46" s="55">
        <v>0</v>
      </c>
      <c r="G46" s="55">
        <v>2036</v>
      </c>
      <c r="H46" s="10">
        <f>ROUND(D46*F46, 0)</f>
        <v>0</v>
      </c>
      <c r="I46" s="10">
        <f>ROUND(D46*G46, 0)</f>
        <v>124196</v>
      </c>
      <c r="K46" s="182"/>
      <c r="L46" s="182"/>
    </row>
    <row r="47" spans="1:12" x14ac:dyDescent="0.25">
      <c r="A47" s="67"/>
      <c r="B47" s="1"/>
      <c r="C47" s="1"/>
      <c r="D47" s="75"/>
      <c r="E47" s="1"/>
      <c r="F47" s="55"/>
      <c r="G47" s="55"/>
      <c r="H47" s="10"/>
      <c r="I47" s="10"/>
    </row>
    <row r="48" spans="1:12" ht="140.25" x14ac:dyDescent="0.25">
      <c r="A48" s="67">
        <v>2</v>
      </c>
      <c r="B48" s="1" t="s">
        <v>46</v>
      </c>
      <c r="C48" s="70" t="s">
        <v>45</v>
      </c>
      <c r="D48" s="75">
        <v>153</v>
      </c>
      <c r="E48" s="1" t="s">
        <v>12</v>
      </c>
      <c r="F48" s="55">
        <v>3738</v>
      </c>
      <c r="G48" s="55">
        <v>1435</v>
      </c>
      <c r="H48" s="10">
        <f>ROUND(D48*F48, 0)</f>
        <v>571914</v>
      </c>
      <c r="I48" s="10">
        <f>ROUND(D48*G48, 0)</f>
        <v>219555</v>
      </c>
      <c r="K48" s="182"/>
      <c r="L48" s="182"/>
    </row>
    <row r="49" spans="1:12" x14ac:dyDescent="0.25">
      <c r="A49" s="67"/>
      <c r="B49" s="1"/>
      <c r="C49" s="70"/>
      <c r="D49" s="75"/>
      <c r="E49" s="1"/>
      <c r="F49" s="55"/>
      <c r="G49" s="55"/>
      <c r="H49" s="10"/>
      <c r="I49" s="10"/>
    </row>
    <row r="50" spans="1:12" ht="25.5" x14ac:dyDescent="0.25">
      <c r="A50" s="133">
        <v>3</v>
      </c>
      <c r="B50" s="152" t="s">
        <v>243</v>
      </c>
      <c r="C50" s="153" t="s">
        <v>244</v>
      </c>
      <c r="D50" s="154">
        <v>15</v>
      </c>
      <c r="E50" s="152" t="s">
        <v>13</v>
      </c>
      <c r="F50" s="155">
        <v>0</v>
      </c>
      <c r="G50" s="155">
        <v>1765</v>
      </c>
      <c r="H50" s="10">
        <f>ROUND(D50*F50, 0)</f>
        <v>0</v>
      </c>
      <c r="I50" s="10">
        <f>ROUND(D50*G50, 0)</f>
        <v>26475</v>
      </c>
      <c r="K50" s="182"/>
      <c r="L50" s="182"/>
    </row>
    <row r="51" spans="1:12" x14ac:dyDescent="0.25">
      <c r="A51" s="133"/>
      <c r="B51" s="128"/>
      <c r="C51" s="135"/>
      <c r="D51" s="112"/>
      <c r="E51" s="128"/>
      <c r="F51" s="118"/>
      <c r="G51" s="118"/>
      <c r="H51" s="10"/>
      <c r="I51" s="10"/>
    </row>
    <row r="52" spans="1:12" ht="25.5" x14ac:dyDescent="0.25">
      <c r="A52" s="133">
        <v>4</v>
      </c>
      <c r="B52" s="152" t="s">
        <v>135</v>
      </c>
      <c r="C52" s="153" t="s">
        <v>136</v>
      </c>
      <c r="D52" s="154">
        <v>4</v>
      </c>
      <c r="E52" s="152" t="s">
        <v>13</v>
      </c>
      <c r="F52" s="155">
        <v>0</v>
      </c>
      <c r="G52" s="155">
        <v>2530</v>
      </c>
      <c r="H52" s="10">
        <f>ROUND(D52*F52, 0)</f>
        <v>0</v>
      </c>
      <c r="I52" s="10">
        <f>ROUND(D52*G52, 0)</f>
        <v>10120</v>
      </c>
      <c r="K52" s="182"/>
      <c r="L52" s="182"/>
    </row>
    <row r="53" spans="1:12" x14ac:dyDescent="0.25">
      <c r="A53" s="133"/>
      <c r="B53" s="128"/>
      <c r="C53" s="135"/>
      <c r="D53" s="112"/>
      <c r="E53" s="128"/>
      <c r="F53" s="118"/>
      <c r="G53" s="118"/>
      <c r="H53" s="10"/>
      <c r="I53" s="10"/>
      <c r="K53" s="175"/>
      <c r="L53" s="175"/>
    </row>
    <row r="54" spans="1:12" ht="28.5" x14ac:dyDescent="0.25">
      <c r="A54" s="133">
        <v>5</v>
      </c>
      <c r="B54" s="152" t="s">
        <v>137</v>
      </c>
      <c r="C54" s="153" t="s">
        <v>138</v>
      </c>
      <c r="D54" s="154">
        <v>250</v>
      </c>
      <c r="E54" s="152" t="s">
        <v>23</v>
      </c>
      <c r="F54" s="155">
        <v>0</v>
      </c>
      <c r="G54" s="155">
        <v>500</v>
      </c>
      <c r="H54" s="10">
        <f>ROUND(D54*F54, 0)</f>
        <v>0</v>
      </c>
      <c r="I54" s="10">
        <f>ROUND(D54*G54, 0)</f>
        <v>125000</v>
      </c>
      <c r="K54" s="182"/>
      <c r="L54" s="182"/>
    </row>
    <row r="55" spans="1:12" x14ac:dyDescent="0.25">
      <c r="A55" s="133"/>
      <c r="B55" s="128"/>
      <c r="C55" s="135"/>
      <c r="D55" s="112"/>
      <c r="E55" s="128"/>
      <c r="F55" s="118"/>
      <c r="G55" s="118"/>
      <c r="H55" s="10"/>
      <c r="I55" s="10"/>
      <c r="K55" s="175"/>
      <c r="L55" s="175"/>
    </row>
    <row r="56" spans="1:12" ht="28.5" x14ac:dyDescent="0.25">
      <c r="A56" s="133">
        <v>6</v>
      </c>
      <c r="B56" s="152" t="s">
        <v>245</v>
      </c>
      <c r="C56" s="153" t="s">
        <v>246</v>
      </c>
      <c r="D56" s="154">
        <v>65</v>
      </c>
      <c r="E56" s="152" t="s">
        <v>23</v>
      </c>
      <c r="F56" s="155">
        <v>0</v>
      </c>
      <c r="G56" s="155">
        <v>567</v>
      </c>
      <c r="H56" s="10">
        <f>ROUND(D56*F56, 0)</f>
        <v>0</v>
      </c>
      <c r="I56" s="10">
        <f>ROUND(D56*G56, 0)</f>
        <v>36855</v>
      </c>
      <c r="K56" s="182"/>
      <c r="L56" s="182"/>
    </row>
    <row r="57" spans="1:12" s="131" customFormat="1" x14ac:dyDescent="0.25">
      <c r="A57" s="133"/>
      <c r="B57" s="152"/>
      <c r="C57" s="153"/>
      <c r="D57" s="154"/>
      <c r="E57" s="152"/>
      <c r="F57" s="155"/>
      <c r="G57" s="155"/>
      <c r="H57" s="130"/>
      <c r="I57" s="130"/>
      <c r="K57" s="175"/>
      <c r="L57" s="175"/>
    </row>
    <row r="58" spans="1:12" s="131" customFormat="1" ht="28.5" x14ac:dyDescent="0.25">
      <c r="A58" s="133">
        <v>7</v>
      </c>
      <c r="B58" s="157" t="s">
        <v>260</v>
      </c>
      <c r="C58" s="158" t="s">
        <v>261</v>
      </c>
      <c r="D58" s="159">
        <v>120</v>
      </c>
      <c r="E58" s="157" t="s">
        <v>23</v>
      </c>
      <c r="F58" s="159">
        <v>0</v>
      </c>
      <c r="G58" s="159">
        <v>1065</v>
      </c>
      <c r="H58" s="130">
        <f>ROUND(D58*F58, 0)</f>
        <v>0</v>
      </c>
      <c r="I58" s="130">
        <f>ROUND(D58*G58, 0)</f>
        <v>127800</v>
      </c>
      <c r="K58" s="182"/>
      <c r="L58" s="182"/>
    </row>
    <row r="59" spans="1:12" x14ac:dyDescent="0.25">
      <c r="A59" s="133"/>
      <c r="B59" s="128"/>
      <c r="C59" s="135"/>
      <c r="D59" s="112"/>
      <c r="E59" s="128"/>
      <c r="F59" s="118"/>
      <c r="G59" s="118"/>
      <c r="H59" s="10"/>
      <c r="I59" s="10"/>
      <c r="K59" s="175"/>
      <c r="L59" s="175"/>
    </row>
    <row r="60" spans="1:12" ht="25.5" x14ac:dyDescent="0.25">
      <c r="A60" s="133">
        <v>8</v>
      </c>
      <c r="B60" s="152" t="s">
        <v>139</v>
      </c>
      <c r="C60" s="153" t="s">
        <v>140</v>
      </c>
      <c r="D60" s="154">
        <v>15</v>
      </c>
      <c r="E60" s="152" t="s">
        <v>13</v>
      </c>
      <c r="F60" s="155">
        <v>0</v>
      </c>
      <c r="G60" s="155">
        <v>2764</v>
      </c>
      <c r="H60" s="10">
        <f>ROUND(D60*F60, 0)</f>
        <v>0</v>
      </c>
      <c r="I60" s="10">
        <f>ROUND(D60*G60, 0)</f>
        <v>41460</v>
      </c>
      <c r="K60" s="182"/>
      <c r="L60" s="182"/>
    </row>
    <row r="61" spans="1:12" s="117" customFormat="1" x14ac:dyDescent="0.25">
      <c r="A61" s="133"/>
      <c r="B61" s="148"/>
      <c r="C61" s="149"/>
      <c r="D61" s="150"/>
      <c r="E61" s="148"/>
      <c r="F61" s="151"/>
      <c r="G61" s="151"/>
      <c r="H61" s="115"/>
      <c r="I61" s="115"/>
      <c r="K61" s="175"/>
      <c r="L61" s="175"/>
    </row>
    <row r="62" spans="1:12" s="117" customFormat="1" ht="25.5" x14ac:dyDescent="0.25">
      <c r="A62" s="133">
        <v>9</v>
      </c>
      <c r="B62" s="152" t="s">
        <v>247</v>
      </c>
      <c r="C62" s="153" t="s">
        <v>248</v>
      </c>
      <c r="D62" s="154">
        <v>25</v>
      </c>
      <c r="E62" s="152" t="s">
        <v>13</v>
      </c>
      <c r="F62" s="155">
        <v>0</v>
      </c>
      <c r="G62" s="155">
        <v>333</v>
      </c>
      <c r="H62" s="115">
        <f>ROUND(D62*F62, 0)</f>
        <v>0</v>
      </c>
      <c r="I62" s="115">
        <f>ROUND(D62*G62, 0)</f>
        <v>8325</v>
      </c>
      <c r="K62" s="182"/>
      <c r="L62" s="182"/>
    </row>
    <row r="63" spans="1:12" s="131" customFormat="1" x14ac:dyDescent="0.25">
      <c r="A63" s="133"/>
      <c r="B63" s="148"/>
      <c r="C63" s="149"/>
      <c r="D63" s="156"/>
      <c r="E63" s="148"/>
      <c r="F63" s="151"/>
      <c r="G63" s="151"/>
      <c r="H63" s="130"/>
      <c r="I63" s="130"/>
      <c r="K63" s="175"/>
      <c r="L63" s="175"/>
    </row>
    <row r="64" spans="1:12" s="131" customFormat="1" ht="25.5" x14ac:dyDescent="0.25">
      <c r="A64" s="133">
        <v>10</v>
      </c>
      <c r="B64" s="152" t="s">
        <v>249</v>
      </c>
      <c r="C64" s="153" t="s">
        <v>250</v>
      </c>
      <c r="D64" s="156">
        <v>15</v>
      </c>
      <c r="E64" s="152" t="s">
        <v>13</v>
      </c>
      <c r="F64" s="155">
        <v>0</v>
      </c>
      <c r="G64" s="155">
        <v>633</v>
      </c>
      <c r="H64" s="130">
        <f>ROUND(D64*F64, 0)</f>
        <v>0</v>
      </c>
      <c r="I64" s="130">
        <f>ROUND(D64*G64, 0)</f>
        <v>9495</v>
      </c>
      <c r="K64" s="182"/>
      <c r="L64" s="182"/>
    </row>
    <row r="65" spans="1:12" s="131" customFormat="1" x14ac:dyDescent="0.25">
      <c r="A65" s="133"/>
      <c r="B65" s="148"/>
      <c r="C65" s="149"/>
      <c r="D65" s="156"/>
      <c r="E65" s="148"/>
      <c r="F65" s="151"/>
      <c r="G65" s="151"/>
      <c r="H65" s="130"/>
      <c r="I65" s="130"/>
      <c r="K65" s="175"/>
      <c r="L65" s="175"/>
    </row>
    <row r="66" spans="1:12" s="131" customFormat="1" ht="25.5" x14ac:dyDescent="0.25">
      <c r="A66" s="133">
        <v>11</v>
      </c>
      <c r="B66" s="152" t="s">
        <v>251</v>
      </c>
      <c r="C66" s="153" t="s">
        <v>252</v>
      </c>
      <c r="D66" s="156">
        <v>6</v>
      </c>
      <c r="E66" s="152" t="s">
        <v>13</v>
      </c>
      <c r="F66" s="155">
        <v>0</v>
      </c>
      <c r="G66" s="155">
        <v>833</v>
      </c>
      <c r="H66" s="130">
        <f>ROUND(D66*F66, 0)</f>
        <v>0</v>
      </c>
      <c r="I66" s="130">
        <f>ROUND(D66*G66, 0)</f>
        <v>4998</v>
      </c>
      <c r="K66" s="182"/>
      <c r="L66" s="182"/>
    </row>
    <row r="67" spans="1:12" x14ac:dyDescent="0.25">
      <c r="A67" s="67"/>
      <c r="B67" s="1"/>
      <c r="C67" s="70"/>
      <c r="D67" s="75"/>
      <c r="E67" s="1"/>
      <c r="F67" s="55"/>
      <c r="G67" s="55"/>
      <c r="H67" s="10"/>
      <c r="I67" s="10"/>
    </row>
    <row r="68" spans="1:12" x14ac:dyDescent="0.25">
      <c r="A68" s="51"/>
      <c r="B68" s="12"/>
      <c r="C68" s="58"/>
      <c r="D68" s="52"/>
      <c r="E68" s="12"/>
      <c r="F68" s="45"/>
      <c r="G68" s="45"/>
      <c r="H68" s="45">
        <f>ROUND(SUM(H46:H67),0)</f>
        <v>571914</v>
      </c>
      <c r="I68" s="45">
        <f>ROUND(SUM(I46:I67),0)</f>
        <v>734279</v>
      </c>
    </row>
    <row r="71" spans="1:12" s="1" customFormat="1" x14ac:dyDescent="0.25">
      <c r="A71" s="67"/>
      <c r="B71" s="8" t="str">
        <f>B13</f>
        <v>Vakolás és rabicolás</v>
      </c>
      <c r="C71" s="9"/>
      <c r="D71" s="6"/>
      <c r="F71" s="10"/>
      <c r="G71" s="10"/>
      <c r="H71" s="10"/>
      <c r="I71" s="10"/>
    </row>
    <row r="72" spans="1:12" s="4" customFormat="1" ht="25.5" x14ac:dyDescent="0.25">
      <c r="A72" s="68" t="s">
        <v>3</v>
      </c>
      <c r="B72" s="3" t="s">
        <v>4</v>
      </c>
      <c r="C72" s="3" t="s">
        <v>5</v>
      </c>
      <c r="D72" s="5" t="s">
        <v>6</v>
      </c>
      <c r="E72" s="3" t="s">
        <v>7</v>
      </c>
      <c r="F72" s="11" t="s">
        <v>8</v>
      </c>
      <c r="G72" s="11" t="s">
        <v>9</v>
      </c>
      <c r="H72" s="11" t="s">
        <v>10</v>
      </c>
      <c r="I72" s="11" t="s">
        <v>11</v>
      </c>
    </row>
    <row r="73" spans="1:12" s="1" customFormat="1" ht="89.25" x14ac:dyDescent="0.25">
      <c r="A73" s="67">
        <v>1</v>
      </c>
      <c r="B73" s="1" t="s">
        <v>37</v>
      </c>
      <c r="C73" s="2" t="s">
        <v>36</v>
      </c>
      <c r="D73" s="112">
        <v>139</v>
      </c>
      <c r="E73" s="1" t="s">
        <v>12</v>
      </c>
      <c r="F73" s="10">
        <v>718</v>
      </c>
      <c r="G73" s="10">
        <v>1669</v>
      </c>
      <c r="H73" s="10">
        <f>ROUND(D73*F73, 0)</f>
        <v>99802</v>
      </c>
      <c r="I73" s="10">
        <f>ROUND(D73*G73, 0)</f>
        <v>231991</v>
      </c>
      <c r="K73" s="182"/>
      <c r="L73" s="182"/>
    </row>
    <row r="74" spans="1:12" s="1" customFormat="1" x14ac:dyDescent="0.25">
      <c r="A74" s="67"/>
      <c r="D74" s="6"/>
      <c r="F74" s="10"/>
      <c r="G74" s="10"/>
      <c r="H74" s="10"/>
      <c r="I74" s="10"/>
      <c r="K74" s="175"/>
      <c r="L74" s="175"/>
    </row>
    <row r="75" spans="1:12" s="1" customFormat="1" ht="38.25" x14ac:dyDescent="0.25">
      <c r="A75" s="67">
        <v>2</v>
      </c>
      <c r="B75" s="128" t="s">
        <v>161</v>
      </c>
      <c r="C75" s="129" t="s">
        <v>162</v>
      </c>
      <c r="D75" s="112">
        <v>315</v>
      </c>
      <c r="E75" s="1" t="s">
        <v>23</v>
      </c>
      <c r="F75" s="10">
        <v>82</v>
      </c>
      <c r="G75" s="10">
        <v>667</v>
      </c>
      <c r="H75" s="10">
        <f>ROUND(D75*F75, 0)</f>
        <v>25830</v>
      </c>
      <c r="I75" s="10">
        <f>ROUND(D75*G75, 0)</f>
        <v>210105</v>
      </c>
      <c r="K75" s="182"/>
      <c r="L75" s="182"/>
    </row>
    <row r="76" spans="1:12" s="1" customFormat="1" x14ac:dyDescent="0.25">
      <c r="A76" s="67"/>
      <c r="C76" s="2"/>
      <c r="D76" s="32"/>
      <c r="F76" s="10"/>
      <c r="G76" s="10"/>
      <c r="H76" s="10"/>
      <c r="I76" s="10"/>
    </row>
    <row r="77" spans="1:12" s="7" customFormat="1" x14ac:dyDescent="0.25">
      <c r="A77" s="68"/>
      <c r="B77" s="3"/>
      <c r="C77" s="3"/>
      <c r="D77" s="5"/>
      <c r="E77" s="3"/>
      <c r="F77" s="11"/>
      <c r="G77" s="11"/>
      <c r="H77" s="11">
        <f>ROUND(SUM(H73:H76),0)</f>
        <v>125632</v>
      </c>
      <c r="I77" s="11">
        <f>ROUND(SUM(I73:I76),0)</f>
        <v>442096</v>
      </c>
    </row>
    <row r="80" spans="1:12" s="1" customFormat="1" x14ac:dyDescent="0.25">
      <c r="A80" s="67"/>
      <c r="B80" s="8" t="str">
        <f>B14</f>
        <v>Aljzatkészítés, hideg- és melegburkolatok készítése</v>
      </c>
      <c r="C80" s="9"/>
      <c r="D80" s="6"/>
      <c r="F80" s="10"/>
      <c r="G80" s="10"/>
      <c r="H80" s="10"/>
      <c r="I80" s="10"/>
    </row>
    <row r="81" spans="1:12" s="4" customFormat="1" ht="25.5" x14ac:dyDescent="0.25">
      <c r="A81" s="68" t="s">
        <v>3</v>
      </c>
      <c r="B81" s="3" t="s">
        <v>4</v>
      </c>
      <c r="C81" s="3" t="s">
        <v>5</v>
      </c>
      <c r="D81" s="5" t="s">
        <v>6</v>
      </c>
      <c r="E81" s="3" t="s">
        <v>7</v>
      </c>
      <c r="F81" s="11" t="s">
        <v>8</v>
      </c>
      <c r="G81" s="11" t="s">
        <v>9</v>
      </c>
      <c r="H81" s="11" t="s">
        <v>10</v>
      </c>
      <c r="I81" s="11" t="s">
        <v>11</v>
      </c>
    </row>
    <row r="82" spans="1:12" ht="38.25" x14ac:dyDescent="0.25">
      <c r="A82" s="54">
        <v>1</v>
      </c>
      <c r="B82" s="41" t="s">
        <v>40</v>
      </c>
      <c r="C82" s="41" t="s">
        <v>39</v>
      </c>
      <c r="D82" s="59">
        <v>10.6</v>
      </c>
      <c r="E82" s="41" t="s">
        <v>12</v>
      </c>
      <c r="F82" s="42">
        <v>0</v>
      </c>
      <c r="G82" s="42">
        <v>1618</v>
      </c>
      <c r="H82" s="10">
        <f>ROUND(D82*F82, 0)</f>
        <v>0</v>
      </c>
      <c r="I82" s="10">
        <f>ROUND(D82*G82, 0)</f>
        <v>17151</v>
      </c>
      <c r="K82" s="182"/>
      <c r="L82" s="182"/>
    </row>
    <row r="83" spans="1:12" x14ac:dyDescent="0.25">
      <c r="K83" s="175"/>
      <c r="L83" s="175"/>
    </row>
    <row r="84" spans="1:12" ht="38.25" x14ac:dyDescent="0.25">
      <c r="A84" s="54">
        <v>2</v>
      </c>
      <c r="B84" s="41" t="s">
        <v>42</v>
      </c>
      <c r="C84" s="41" t="s">
        <v>41</v>
      </c>
      <c r="D84" s="40">
        <v>52</v>
      </c>
      <c r="E84" s="41" t="s">
        <v>12</v>
      </c>
      <c r="F84" s="42">
        <v>0</v>
      </c>
      <c r="G84" s="42">
        <v>2647</v>
      </c>
      <c r="H84" s="10">
        <f>ROUND(D84*F84, 0)</f>
        <v>0</v>
      </c>
      <c r="I84" s="10">
        <f>ROUND(D84*G84, 0)</f>
        <v>137644</v>
      </c>
      <c r="K84" s="182"/>
      <c r="L84" s="182"/>
    </row>
    <row r="85" spans="1:12" x14ac:dyDescent="0.25">
      <c r="H85" s="10"/>
      <c r="I85" s="10"/>
    </row>
    <row r="86" spans="1:12" ht="51" x14ac:dyDescent="0.25">
      <c r="A86" s="54">
        <v>4</v>
      </c>
      <c r="B86" s="41" t="s">
        <v>48</v>
      </c>
      <c r="C86" s="41" t="s">
        <v>47</v>
      </c>
      <c r="D86" s="40">
        <v>469</v>
      </c>
      <c r="E86" s="41" t="s">
        <v>12</v>
      </c>
      <c r="F86" s="42">
        <v>0</v>
      </c>
      <c r="G86" s="42">
        <v>1176</v>
      </c>
      <c r="H86" s="10">
        <f>ROUND(D86*F86, 0)</f>
        <v>0</v>
      </c>
      <c r="I86" s="10">
        <f>ROUND(D86*G86, 0)</f>
        <v>551544</v>
      </c>
      <c r="K86" s="182"/>
      <c r="L86" s="182"/>
    </row>
    <row r="87" spans="1:12" x14ac:dyDescent="0.25">
      <c r="H87" s="10"/>
      <c r="I87" s="10"/>
      <c r="K87" s="175"/>
      <c r="L87" s="175"/>
    </row>
    <row r="88" spans="1:12" ht="51" x14ac:dyDescent="0.25">
      <c r="A88" s="54">
        <v>5</v>
      </c>
      <c r="B88" s="41" t="s">
        <v>50</v>
      </c>
      <c r="C88" s="41" t="s">
        <v>49</v>
      </c>
      <c r="D88" s="40">
        <v>469</v>
      </c>
      <c r="E88" s="41" t="s">
        <v>12</v>
      </c>
      <c r="F88" s="42">
        <v>65</v>
      </c>
      <c r="G88" s="42">
        <v>1250</v>
      </c>
      <c r="H88" s="10">
        <f>ROUND(D88*F88, 0)</f>
        <v>30485</v>
      </c>
      <c r="I88" s="10">
        <f>ROUND(D88*G88, 0)</f>
        <v>586250</v>
      </c>
      <c r="K88" s="182"/>
      <c r="L88" s="182"/>
    </row>
    <row r="89" spans="1:12" x14ac:dyDescent="0.25">
      <c r="H89" s="10"/>
      <c r="I89" s="10"/>
    </row>
    <row r="90" spans="1:12" ht="38.25" x14ac:dyDescent="0.25">
      <c r="A90" s="54">
        <v>6</v>
      </c>
      <c r="B90" s="41" t="s">
        <v>109</v>
      </c>
      <c r="C90" s="41" t="s">
        <v>108</v>
      </c>
      <c r="D90" s="40">
        <v>119</v>
      </c>
      <c r="E90" s="41" t="s">
        <v>12</v>
      </c>
      <c r="F90" s="42">
        <v>0</v>
      </c>
      <c r="G90" s="42">
        <v>1875</v>
      </c>
      <c r="H90" s="10">
        <f>ROUND(D90*F90, 0)</f>
        <v>0</v>
      </c>
      <c r="I90" s="10">
        <f>ROUND(D90*G90, 0)</f>
        <v>223125</v>
      </c>
      <c r="K90" s="182"/>
      <c r="L90" s="182"/>
    </row>
    <row r="91" spans="1:12" x14ac:dyDescent="0.25">
      <c r="H91" s="10"/>
      <c r="I91" s="10"/>
      <c r="K91" s="175"/>
      <c r="L91" s="175"/>
    </row>
    <row r="92" spans="1:12" ht="89.25" x14ac:dyDescent="0.25">
      <c r="A92" s="54">
        <v>8</v>
      </c>
      <c r="B92" s="41" t="s">
        <v>52</v>
      </c>
      <c r="C92" s="41" t="s">
        <v>51</v>
      </c>
      <c r="D92" s="40">
        <v>139</v>
      </c>
      <c r="E92" s="41" t="s">
        <v>12</v>
      </c>
      <c r="F92" s="42">
        <v>196</v>
      </c>
      <c r="G92" s="42">
        <v>514</v>
      </c>
      <c r="H92" s="10">
        <f>ROUND(D92*F92, 0)</f>
        <v>27244</v>
      </c>
      <c r="I92" s="10">
        <f>ROUND(D92*G92, 0)</f>
        <v>71446</v>
      </c>
      <c r="K92" s="182"/>
      <c r="L92" s="182"/>
    </row>
    <row r="93" spans="1:12" x14ac:dyDescent="0.25">
      <c r="H93" s="10"/>
      <c r="I93" s="10"/>
    </row>
    <row r="94" spans="1:12" ht="89.25" x14ac:dyDescent="0.25">
      <c r="A94" s="54">
        <v>9</v>
      </c>
      <c r="B94" s="41" t="s">
        <v>54</v>
      </c>
      <c r="C94" s="41" t="s">
        <v>53</v>
      </c>
      <c r="D94" s="93">
        <v>42</v>
      </c>
      <c r="E94" s="41" t="s">
        <v>12</v>
      </c>
      <c r="F94" s="42">
        <v>3330</v>
      </c>
      <c r="G94" s="42">
        <v>662</v>
      </c>
      <c r="H94" s="10">
        <f>ROUND(D94*F94, 0)</f>
        <v>139860</v>
      </c>
      <c r="I94" s="10">
        <f>ROUND(D94*G94, 0)</f>
        <v>27804</v>
      </c>
      <c r="K94" s="182"/>
      <c r="L94" s="182"/>
    </row>
    <row r="95" spans="1:12" x14ac:dyDescent="0.25">
      <c r="D95" s="93"/>
      <c r="H95" s="10"/>
      <c r="I95" s="10"/>
      <c r="K95" s="175"/>
      <c r="L95" s="175"/>
    </row>
    <row r="96" spans="1:12" ht="89.25" x14ac:dyDescent="0.25">
      <c r="A96" s="54">
        <v>10</v>
      </c>
      <c r="B96" s="41" t="s">
        <v>58</v>
      </c>
      <c r="C96" s="41" t="s">
        <v>57</v>
      </c>
      <c r="D96" s="93">
        <v>26</v>
      </c>
      <c r="E96" s="41" t="s">
        <v>12</v>
      </c>
      <c r="F96" s="42">
        <v>4105</v>
      </c>
      <c r="G96" s="42">
        <v>551</v>
      </c>
      <c r="H96" s="10">
        <f>ROUND(D96*F96, 0)</f>
        <v>106730</v>
      </c>
      <c r="I96" s="10">
        <f>ROUND(D96*G96, 0)</f>
        <v>14326</v>
      </c>
      <c r="K96" s="182"/>
      <c r="L96" s="182"/>
    </row>
    <row r="97" spans="1:12" x14ac:dyDescent="0.25">
      <c r="H97" s="10"/>
      <c r="I97" s="10"/>
    </row>
    <row r="98" spans="1:12" ht="102" x14ac:dyDescent="0.25">
      <c r="A98" s="54">
        <v>11</v>
      </c>
      <c r="B98" s="41" t="s">
        <v>56</v>
      </c>
      <c r="C98" s="41" t="s">
        <v>55</v>
      </c>
      <c r="D98" s="40">
        <v>123</v>
      </c>
      <c r="E98" s="41" t="s">
        <v>12</v>
      </c>
      <c r="F98" s="42">
        <v>1919</v>
      </c>
      <c r="G98" s="42">
        <v>588</v>
      </c>
      <c r="H98" s="10">
        <f>ROUND(D98*F98, 0)</f>
        <v>236037</v>
      </c>
      <c r="I98" s="10">
        <f>ROUND(D98*G98, 0)</f>
        <v>72324</v>
      </c>
      <c r="K98" s="182"/>
      <c r="L98" s="182"/>
    </row>
    <row r="99" spans="1:12" x14ac:dyDescent="0.25">
      <c r="H99" s="10"/>
      <c r="I99" s="10"/>
      <c r="K99" s="175"/>
      <c r="L99" s="175"/>
    </row>
    <row r="100" spans="1:12" ht="140.25" x14ac:dyDescent="0.25">
      <c r="A100" s="54">
        <v>12</v>
      </c>
      <c r="B100" s="41" t="s">
        <v>59</v>
      </c>
      <c r="C100" s="41" t="s">
        <v>100</v>
      </c>
      <c r="D100" s="93">
        <v>67</v>
      </c>
      <c r="E100" s="41" t="s">
        <v>12</v>
      </c>
      <c r="F100" s="42">
        <v>4741</v>
      </c>
      <c r="G100" s="42">
        <v>7204</v>
      </c>
      <c r="H100" s="10">
        <f>ROUND(D100*F100, 0)</f>
        <v>317647</v>
      </c>
      <c r="I100" s="10">
        <f>ROUND(D100*G100, 0)</f>
        <v>482668</v>
      </c>
      <c r="K100" s="182"/>
      <c r="L100" s="182"/>
    </row>
    <row r="101" spans="1:12" x14ac:dyDescent="0.25">
      <c r="D101" s="93"/>
      <c r="H101" s="10"/>
      <c r="I101" s="10"/>
    </row>
    <row r="102" spans="1:12" ht="140.25" x14ac:dyDescent="0.25">
      <c r="A102" s="54">
        <v>13</v>
      </c>
      <c r="B102" s="41" t="s">
        <v>101</v>
      </c>
      <c r="C102" s="41" t="s">
        <v>102</v>
      </c>
      <c r="D102" s="93">
        <v>72</v>
      </c>
      <c r="E102" s="131" t="s">
        <v>12</v>
      </c>
      <c r="F102" s="42">
        <v>4741</v>
      </c>
      <c r="G102" s="42">
        <v>7204</v>
      </c>
      <c r="H102" s="10">
        <f>ROUND(D102*F102, 0)</f>
        <v>341352</v>
      </c>
      <c r="I102" s="10">
        <f>ROUND(D102*G102, 0)</f>
        <v>518688</v>
      </c>
      <c r="K102" s="182"/>
      <c r="L102" s="182"/>
    </row>
    <row r="103" spans="1:12" x14ac:dyDescent="0.25">
      <c r="H103" s="10"/>
      <c r="I103" s="10"/>
      <c r="K103" s="175"/>
      <c r="L103" s="175"/>
    </row>
    <row r="104" spans="1:12" ht="127.5" x14ac:dyDescent="0.25">
      <c r="A104" s="54">
        <v>14</v>
      </c>
      <c r="B104" s="41" t="s">
        <v>61</v>
      </c>
      <c r="C104" s="41" t="s">
        <v>60</v>
      </c>
      <c r="D104" s="40">
        <v>102</v>
      </c>
      <c r="E104" s="41" t="s">
        <v>12</v>
      </c>
      <c r="F104" s="42">
        <v>8526</v>
      </c>
      <c r="G104" s="42">
        <v>6211</v>
      </c>
      <c r="H104" s="10">
        <f>ROUND(D104*F104, 0)</f>
        <v>869652</v>
      </c>
      <c r="I104" s="10">
        <f>ROUND(D104*G104, 0)</f>
        <v>633522</v>
      </c>
      <c r="K104" s="182"/>
      <c r="L104" s="182"/>
    </row>
    <row r="105" spans="1:12" x14ac:dyDescent="0.25">
      <c r="H105" s="10"/>
      <c r="I105" s="10"/>
    </row>
    <row r="106" spans="1:12" ht="140.25" x14ac:dyDescent="0.25">
      <c r="A106" s="54">
        <v>15</v>
      </c>
      <c r="B106" s="41" t="s">
        <v>103</v>
      </c>
      <c r="C106" s="41" t="s">
        <v>104</v>
      </c>
      <c r="D106" s="40">
        <v>21</v>
      </c>
      <c r="E106" s="41" t="s">
        <v>12</v>
      </c>
      <c r="F106" s="42">
        <v>9832</v>
      </c>
      <c r="G106" s="42">
        <v>6211</v>
      </c>
      <c r="H106" s="181">
        <f>ROUND(D106*F106, 0)</f>
        <v>206472</v>
      </c>
      <c r="I106" s="181">
        <f>ROUND(D106*G106, 0)</f>
        <v>130431</v>
      </c>
      <c r="K106" s="182"/>
      <c r="L106" s="182"/>
    </row>
    <row r="107" spans="1:12" x14ac:dyDescent="0.25">
      <c r="H107" s="10"/>
      <c r="I107" s="10"/>
      <c r="K107" s="175"/>
      <c r="L107" s="175"/>
    </row>
    <row r="108" spans="1:12" s="47" customFormat="1" ht="114.75" x14ac:dyDescent="0.25">
      <c r="A108" s="85">
        <v>16</v>
      </c>
      <c r="B108" s="47" t="s">
        <v>63</v>
      </c>
      <c r="C108" s="47" t="s">
        <v>62</v>
      </c>
      <c r="D108" s="93">
        <v>322</v>
      </c>
      <c r="E108" s="47" t="s">
        <v>12</v>
      </c>
      <c r="F108" s="199">
        <v>1551</v>
      </c>
      <c r="G108" s="199">
        <v>2058</v>
      </c>
      <c r="H108" s="200">
        <f>ROUND(D108*F108, 0)</f>
        <v>499422</v>
      </c>
      <c r="I108" s="200">
        <f>ROUND(D108*G108, 0)</f>
        <v>662676</v>
      </c>
      <c r="K108" s="201"/>
      <c r="L108" s="201"/>
    </row>
    <row r="109" spans="1:12" s="47" customFormat="1" x14ac:dyDescent="0.25">
      <c r="A109" s="85"/>
      <c r="D109" s="93"/>
      <c r="F109" s="199"/>
      <c r="G109" s="199"/>
      <c r="H109" s="200"/>
      <c r="I109" s="200"/>
    </row>
    <row r="110" spans="1:12" s="47" customFormat="1" ht="89.25" x14ac:dyDescent="0.25">
      <c r="A110" s="85">
        <v>17</v>
      </c>
      <c r="B110" s="47" t="s">
        <v>105</v>
      </c>
      <c r="C110" s="47" t="s">
        <v>385</v>
      </c>
      <c r="D110" s="93">
        <v>52</v>
      </c>
      <c r="E110" s="47" t="s">
        <v>12</v>
      </c>
      <c r="F110" s="199">
        <v>7589</v>
      </c>
      <c r="G110" s="199">
        <v>1910</v>
      </c>
      <c r="H110" s="200">
        <f>ROUND(D110*F110, 0)</f>
        <v>394628</v>
      </c>
      <c r="I110" s="200">
        <f>ROUND(D110*G110, 0)</f>
        <v>99320</v>
      </c>
      <c r="K110" s="201"/>
      <c r="L110" s="201"/>
    </row>
    <row r="111" spans="1:12" x14ac:dyDescent="0.25">
      <c r="H111" s="10"/>
      <c r="I111" s="10"/>
    </row>
    <row r="112" spans="1:12" ht="63.75" x14ac:dyDescent="0.25">
      <c r="A112" s="54">
        <v>18</v>
      </c>
      <c r="B112" s="41" t="s">
        <v>107</v>
      </c>
      <c r="C112" s="41" t="s">
        <v>106</v>
      </c>
      <c r="D112" s="40">
        <v>52</v>
      </c>
      <c r="E112" s="41" t="s">
        <v>12</v>
      </c>
      <c r="F112" s="42">
        <v>435</v>
      </c>
      <c r="G112" s="42">
        <v>0</v>
      </c>
      <c r="H112" s="10">
        <f>ROUND(D112*F112, 0)</f>
        <v>22620</v>
      </c>
      <c r="I112" s="10">
        <f>ROUND(D112*G112, 0)</f>
        <v>0</v>
      </c>
      <c r="K112" s="182"/>
      <c r="L112" s="182"/>
    </row>
    <row r="113" spans="1:12" x14ac:dyDescent="0.25">
      <c r="H113" s="10"/>
      <c r="I113" s="10"/>
    </row>
    <row r="114" spans="1:12" ht="38.25" x14ac:dyDescent="0.25">
      <c r="A114" s="54">
        <v>19</v>
      </c>
      <c r="B114" s="41" t="s">
        <v>64</v>
      </c>
      <c r="C114" s="175" t="s">
        <v>386</v>
      </c>
      <c r="D114" s="40">
        <v>270</v>
      </c>
      <c r="E114" s="41" t="s">
        <v>12</v>
      </c>
      <c r="F114" s="42">
        <v>25048</v>
      </c>
      <c r="G114" s="42">
        <v>8910</v>
      </c>
      <c r="H114" s="10">
        <f>ROUND(D114*F114, 0)</f>
        <v>6762960</v>
      </c>
      <c r="I114" s="10">
        <f>ROUND(D114*G114, 0)</f>
        <v>2405700</v>
      </c>
      <c r="K114" s="182"/>
      <c r="L114" s="182"/>
    </row>
    <row r="115" spans="1:12" x14ac:dyDescent="0.25">
      <c r="H115" s="10"/>
      <c r="I115" s="10"/>
    </row>
    <row r="116" spans="1:12" ht="38.25" x14ac:dyDescent="0.25">
      <c r="A116" s="54">
        <v>20</v>
      </c>
      <c r="B116" s="41" t="s">
        <v>66</v>
      </c>
      <c r="C116" s="41" t="s">
        <v>387</v>
      </c>
      <c r="D116" s="40">
        <v>270</v>
      </c>
      <c r="E116" s="41" t="s">
        <v>12</v>
      </c>
      <c r="F116" s="42">
        <v>4435</v>
      </c>
      <c r="G116" s="42">
        <v>1560</v>
      </c>
      <c r="H116" s="10">
        <f>ROUND(D116*F116, 0)</f>
        <v>1197450</v>
      </c>
      <c r="I116" s="10">
        <f>ROUND(D116*G116, 0)</f>
        <v>421200</v>
      </c>
      <c r="K116" s="182"/>
      <c r="L116" s="182"/>
    </row>
    <row r="117" spans="1:12" x14ac:dyDescent="0.25">
      <c r="H117" s="10"/>
      <c r="I117" s="10"/>
    </row>
    <row r="118" spans="1:12" ht="51" x14ac:dyDescent="0.25">
      <c r="A118" s="54">
        <v>21</v>
      </c>
      <c r="B118" s="41" t="s">
        <v>67</v>
      </c>
      <c r="C118" s="41" t="s">
        <v>65</v>
      </c>
      <c r="D118" s="40">
        <v>50</v>
      </c>
      <c r="E118" s="41" t="s">
        <v>12</v>
      </c>
      <c r="F118" s="42">
        <v>730</v>
      </c>
      <c r="G118" s="42">
        <v>1323</v>
      </c>
      <c r="H118" s="10">
        <f>ROUND(D118*F118, 0)</f>
        <v>36500</v>
      </c>
      <c r="I118" s="10">
        <f>ROUND(D118*G118, 0)</f>
        <v>66150</v>
      </c>
      <c r="K118" s="182"/>
      <c r="L118" s="182"/>
    </row>
    <row r="119" spans="1:12" s="83" customFormat="1" x14ac:dyDescent="0.25">
      <c r="A119" s="85"/>
      <c r="D119" s="82"/>
      <c r="F119" s="84"/>
      <c r="G119" s="84"/>
      <c r="H119" s="81"/>
      <c r="I119" s="81"/>
    </row>
    <row r="120" spans="1:12" s="83" customFormat="1" ht="25.5" x14ac:dyDescent="0.25">
      <c r="A120" s="85">
        <v>22</v>
      </c>
      <c r="B120" s="90" t="s">
        <v>143</v>
      </c>
      <c r="C120" s="90" t="s">
        <v>144</v>
      </c>
      <c r="D120" s="93">
        <v>60</v>
      </c>
      <c r="E120" s="90" t="s">
        <v>12</v>
      </c>
      <c r="F120" s="91">
        <v>13710</v>
      </c>
      <c r="G120" s="91">
        <v>3460</v>
      </c>
      <c r="H120" s="86">
        <f>ROUND(D120*F120, 0)</f>
        <v>822600</v>
      </c>
      <c r="I120" s="86">
        <f>ROUND(D120*G120, 0)</f>
        <v>207600</v>
      </c>
      <c r="K120" s="182"/>
      <c r="L120" s="182"/>
    </row>
    <row r="121" spans="1:12" x14ac:dyDescent="0.25">
      <c r="H121" s="10"/>
      <c r="I121" s="10"/>
    </row>
    <row r="122" spans="1:12" ht="140.25" x14ac:dyDescent="0.25">
      <c r="A122" s="54">
        <v>23</v>
      </c>
      <c r="B122" s="41" t="s">
        <v>68</v>
      </c>
      <c r="C122" s="41" t="s">
        <v>384</v>
      </c>
      <c r="D122" s="40">
        <v>12</v>
      </c>
      <c r="E122" s="41" t="s">
        <v>23</v>
      </c>
      <c r="F122" s="42">
        <v>618</v>
      </c>
      <c r="G122" s="42">
        <v>551</v>
      </c>
      <c r="H122" s="10">
        <f>ROUND(D122*F122, 0)</f>
        <v>7416</v>
      </c>
      <c r="I122" s="10">
        <f>ROUND(D122*G122, 0)</f>
        <v>6612</v>
      </c>
      <c r="K122" s="182"/>
      <c r="L122" s="182"/>
    </row>
    <row r="123" spans="1:12" s="1" customFormat="1" x14ac:dyDescent="0.25">
      <c r="A123" s="67"/>
      <c r="D123" s="6"/>
      <c r="F123" s="10"/>
      <c r="G123" s="10"/>
      <c r="H123" s="10"/>
      <c r="I123" s="10"/>
    </row>
    <row r="124" spans="1:12" s="7" customFormat="1" x14ac:dyDescent="0.25">
      <c r="A124" s="68"/>
      <c r="B124" s="3"/>
      <c r="C124" s="3"/>
      <c r="D124" s="5"/>
      <c r="E124" s="3"/>
      <c r="F124" s="11"/>
      <c r="G124" s="11"/>
      <c r="H124" s="11">
        <f>SUM(H82:H123)</f>
        <v>12019075</v>
      </c>
      <c r="I124" s="11">
        <f>SUM(I82:I123)</f>
        <v>7336181</v>
      </c>
    </row>
    <row r="127" spans="1:12" x14ac:dyDescent="0.25">
      <c r="B127" s="62" t="str">
        <f>B15</f>
        <v>Asztalosszerkezetek elhelyezése</v>
      </c>
      <c r="C127" s="63"/>
    </row>
    <row r="128" spans="1:12" s="53" customFormat="1" ht="25.5" x14ac:dyDescent="0.25">
      <c r="A128" s="51" t="s">
        <v>3</v>
      </c>
      <c r="B128" s="12" t="s">
        <v>4</v>
      </c>
      <c r="C128" s="12" t="s">
        <v>5</v>
      </c>
      <c r="D128" s="60" t="s">
        <v>6</v>
      </c>
      <c r="E128" s="61" t="s">
        <v>7</v>
      </c>
      <c r="F128" s="45" t="s">
        <v>8</v>
      </c>
      <c r="G128" s="45" t="s">
        <v>9</v>
      </c>
      <c r="H128" s="45" t="s">
        <v>10</v>
      </c>
      <c r="I128" s="45" t="s">
        <v>11</v>
      </c>
    </row>
    <row r="129" spans="1:12" ht="38.25" x14ac:dyDescent="0.25">
      <c r="A129" s="54">
        <v>1</v>
      </c>
      <c r="B129" s="41" t="s">
        <v>70</v>
      </c>
      <c r="C129" s="41" t="s">
        <v>69</v>
      </c>
      <c r="D129" s="56">
        <v>12.5</v>
      </c>
      <c r="E129" s="41" t="s">
        <v>12</v>
      </c>
      <c r="F129" s="55">
        <v>0</v>
      </c>
      <c r="G129" s="55">
        <v>1453</v>
      </c>
      <c r="H129" s="42">
        <f>ROUND(D129*F129, 0)</f>
        <v>0</v>
      </c>
      <c r="I129" s="42">
        <f>ROUND(D129*G129, 0)</f>
        <v>18163</v>
      </c>
      <c r="K129" s="182"/>
      <c r="L129" s="182"/>
    </row>
    <row r="130" spans="1:12" x14ac:dyDescent="0.25">
      <c r="D130" s="56"/>
      <c r="F130" s="55"/>
      <c r="G130" s="55"/>
      <c r="K130" s="175"/>
      <c r="L130" s="175"/>
    </row>
    <row r="131" spans="1:12" ht="89.25" x14ac:dyDescent="0.25">
      <c r="A131" s="54">
        <v>2</v>
      </c>
      <c r="B131" s="41" t="s">
        <v>71</v>
      </c>
      <c r="C131" s="41" t="s">
        <v>74</v>
      </c>
      <c r="D131" s="126">
        <v>2</v>
      </c>
      <c r="E131" s="41" t="s">
        <v>13</v>
      </c>
      <c r="F131" s="55">
        <v>110985</v>
      </c>
      <c r="G131" s="55">
        <v>3264</v>
      </c>
      <c r="H131" s="42">
        <f>ROUND(D131*F131, 0)</f>
        <v>221970</v>
      </c>
      <c r="I131" s="42">
        <f>ROUND(D131*G131, 0)</f>
        <v>6528</v>
      </c>
      <c r="K131" s="182"/>
      <c r="L131" s="182"/>
    </row>
    <row r="132" spans="1:12" x14ac:dyDescent="0.25">
      <c r="D132" s="126"/>
      <c r="F132" s="55"/>
      <c r="G132" s="55"/>
      <c r="K132" s="175"/>
      <c r="L132" s="175"/>
    </row>
    <row r="133" spans="1:12" ht="89.25" x14ac:dyDescent="0.25">
      <c r="A133" s="54">
        <v>3</v>
      </c>
      <c r="B133" s="41" t="s">
        <v>72</v>
      </c>
      <c r="C133" s="41" t="s">
        <v>73</v>
      </c>
      <c r="D133" s="126">
        <v>4</v>
      </c>
      <c r="E133" s="41" t="s">
        <v>13</v>
      </c>
      <c r="F133" s="55">
        <v>120124</v>
      </c>
      <c r="G133" s="55">
        <v>3264</v>
      </c>
      <c r="H133" s="42">
        <f>ROUND(D133*F133, 0)</f>
        <v>480496</v>
      </c>
      <c r="I133" s="42">
        <f>ROUND(D133*G133, 0)</f>
        <v>13056</v>
      </c>
      <c r="K133" s="182"/>
      <c r="L133" s="182"/>
    </row>
    <row r="134" spans="1:12" x14ac:dyDescent="0.25">
      <c r="B134" s="1"/>
      <c r="C134" s="2"/>
      <c r="D134" s="6"/>
      <c r="E134" s="1"/>
      <c r="F134" s="10"/>
      <c r="G134" s="10"/>
      <c r="H134" s="10"/>
      <c r="I134" s="10"/>
    </row>
    <row r="135" spans="1:12" ht="102" x14ac:dyDescent="0.25">
      <c r="A135" s="54">
        <v>5</v>
      </c>
      <c r="B135" s="41" t="s">
        <v>76</v>
      </c>
      <c r="C135" s="41" t="s">
        <v>75</v>
      </c>
      <c r="D135" s="87">
        <v>2</v>
      </c>
      <c r="E135" s="1" t="s">
        <v>13</v>
      </c>
      <c r="F135" s="55">
        <v>129421</v>
      </c>
      <c r="G135" s="55">
        <v>11127</v>
      </c>
      <c r="H135" s="42">
        <f>ROUND(D135*F135, 0)</f>
        <v>258842</v>
      </c>
      <c r="I135" s="42">
        <f>ROUND(D135*G135, 0)</f>
        <v>22254</v>
      </c>
      <c r="K135" s="182"/>
      <c r="L135" s="182"/>
    </row>
    <row r="136" spans="1:12" x14ac:dyDescent="0.25">
      <c r="D136" s="80"/>
      <c r="F136" s="57"/>
      <c r="G136" s="57"/>
      <c r="H136" s="57"/>
      <c r="I136" s="57"/>
      <c r="K136" s="175"/>
      <c r="L136" s="175"/>
    </row>
    <row r="137" spans="1:12" ht="63.75" x14ac:dyDescent="0.25">
      <c r="A137" s="54">
        <v>6</v>
      </c>
      <c r="B137" s="41" t="s">
        <v>78</v>
      </c>
      <c r="C137" s="41" t="s">
        <v>77</v>
      </c>
      <c r="D137" s="116">
        <v>2</v>
      </c>
      <c r="E137" s="1" t="s">
        <v>13</v>
      </c>
      <c r="F137" s="55">
        <v>111246</v>
      </c>
      <c r="G137" s="55">
        <v>6062</v>
      </c>
      <c r="H137" s="42">
        <f>ROUND(D137*F137, 0)</f>
        <v>222492</v>
      </c>
      <c r="I137" s="42">
        <f>ROUND(D137*G137, 0)</f>
        <v>12124</v>
      </c>
      <c r="K137" s="182"/>
      <c r="L137" s="182"/>
    </row>
    <row r="138" spans="1:12" x14ac:dyDescent="0.25">
      <c r="D138" s="32"/>
      <c r="E138" s="1"/>
      <c r="F138" s="55"/>
      <c r="G138" s="55"/>
      <c r="K138" s="175"/>
      <c r="L138" s="175"/>
    </row>
    <row r="139" spans="1:12" ht="38.25" x14ac:dyDescent="0.25">
      <c r="A139" s="54">
        <v>7</v>
      </c>
      <c r="B139" s="41" t="s">
        <v>99</v>
      </c>
      <c r="C139" s="41" t="s">
        <v>98</v>
      </c>
      <c r="D139" s="116">
        <v>2</v>
      </c>
      <c r="E139" s="1" t="s">
        <v>13</v>
      </c>
      <c r="F139" s="55">
        <v>1712</v>
      </c>
      <c r="G139" s="55">
        <v>30435</v>
      </c>
      <c r="H139" s="42">
        <f>ROUND(D139*F139, 0)</f>
        <v>3424</v>
      </c>
      <c r="I139" s="42">
        <f>ROUND(D139*G139, 0)</f>
        <v>60870</v>
      </c>
      <c r="K139" s="182"/>
      <c r="L139" s="182"/>
    </row>
    <row r="140" spans="1:12" x14ac:dyDescent="0.25">
      <c r="D140" s="32"/>
      <c r="E140" s="1"/>
      <c r="F140" s="55"/>
      <c r="G140" s="55"/>
    </row>
    <row r="141" spans="1:12" s="46" customFormat="1" x14ac:dyDescent="0.25">
      <c r="A141" s="51"/>
      <c r="B141" s="12"/>
      <c r="C141" s="58"/>
      <c r="D141" s="52"/>
      <c r="E141" s="12"/>
      <c r="F141" s="45"/>
      <c r="G141" s="45"/>
      <c r="H141" s="45">
        <f>ROUND(SUM(H129:H140),0)</f>
        <v>1187224</v>
      </c>
      <c r="I141" s="45">
        <f>ROUND(SUM(I129:I140),0)</f>
        <v>132995</v>
      </c>
    </row>
    <row r="144" spans="1:12" x14ac:dyDescent="0.25">
      <c r="B144" s="62" t="str">
        <f>B16</f>
        <v>Lakatos-szerkezetek elhelyezése</v>
      </c>
      <c r="C144" s="63"/>
    </row>
    <row r="145" spans="1:12" ht="25.5" x14ac:dyDescent="0.25">
      <c r="A145" s="51" t="s">
        <v>3</v>
      </c>
      <c r="B145" s="12" t="s">
        <v>4</v>
      </c>
      <c r="C145" s="12" t="s">
        <v>5</v>
      </c>
      <c r="D145" s="52" t="s">
        <v>6</v>
      </c>
      <c r="E145" s="12" t="s">
        <v>7</v>
      </c>
      <c r="F145" s="45" t="s">
        <v>8</v>
      </c>
      <c r="G145" s="45" t="s">
        <v>9</v>
      </c>
      <c r="H145" s="45" t="s">
        <v>10</v>
      </c>
      <c r="I145" s="45" t="s">
        <v>11</v>
      </c>
    </row>
    <row r="146" spans="1:12" s="90" customFormat="1" ht="38.25" x14ac:dyDescent="0.25">
      <c r="A146" s="88"/>
      <c r="B146" s="99" t="s">
        <v>145</v>
      </c>
      <c r="C146" s="99" t="s">
        <v>146</v>
      </c>
      <c r="D146" s="104">
        <v>5</v>
      </c>
      <c r="E146" s="99" t="s">
        <v>13</v>
      </c>
      <c r="F146" s="105">
        <v>0</v>
      </c>
      <c r="G146" s="105">
        <v>5419</v>
      </c>
      <c r="H146" s="107">
        <f>ROUND(D146*F146, 0)</f>
        <v>0</v>
      </c>
      <c r="I146" s="107">
        <f>ROUND(D146*G146, 0)</f>
        <v>27095</v>
      </c>
      <c r="K146" s="182"/>
      <c r="L146" s="182"/>
    </row>
    <row r="147" spans="1:12" s="90" customFormat="1" x14ac:dyDescent="0.25">
      <c r="A147" s="88"/>
      <c r="B147" s="89"/>
      <c r="C147" s="89"/>
      <c r="D147" s="94"/>
      <c r="E147" s="89"/>
      <c r="F147" s="95"/>
      <c r="G147" s="95"/>
      <c r="H147" s="95"/>
      <c r="I147" s="95"/>
      <c r="K147" s="175"/>
      <c r="L147" s="175"/>
    </row>
    <row r="148" spans="1:12" ht="102" x14ac:dyDescent="0.25">
      <c r="A148" s="67">
        <v>1</v>
      </c>
      <c r="B148" s="1" t="s">
        <v>83</v>
      </c>
      <c r="C148" s="70" t="s">
        <v>81</v>
      </c>
      <c r="D148" s="37">
        <v>2</v>
      </c>
      <c r="E148" s="1" t="s">
        <v>13</v>
      </c>
      <c r="F148" s="55">
        <v>33165</v>
      </c>
      <c r="G148" s="55">
        <v>4335</v>
      </c>
      <c r="H148" s="10">
        <f>ROUND(D148*F148, 0)</f>
        <v>66330</v>
      </c>
      <c r="I148" s="10">
        <f>ROUND(D148*G148, 0)</f>
        <v>8670</v>
      </c>
      <c r="K148" s="182"/>
      <c r="L148" s="182"/>
    </row>
    <row r="149" spans="1:12" x14ac:dyDescent="0.25">
      <c r="A149" s="67"/>
      <c r="B149" s="1"/>
      <c r="C149" s="70"/>
      <c r="D149" s="37"/>
      <c r="E149" s="1"/>
      <c r="F149" s="55"/>
      <c r="G149" s="55"/>
      <c r="H149" s="10"/>
      <c r="I149" s="10"/>
      <c r="K149" s="175"/>
      <c r="L149" s="175"/>
    </row>
    <row r="150" spans="1:12" ht="114.75" x14ac:dyDescent="0.25">
      <c r="A150" s="67">
        <v>2</v>
      </c>
      <c r="B150" s="1" t="s">
        <v>84</v>
      </c>
      <c r="C150" s="70" t="s">
        <v>82</v>
      </c>
      <c r="D150" s="37">
        <v>4</v>
      </c>
      <c r="E150" s="114" t="s">
        <v>13</v>
      </c>
      <c r="F150" s="55">
        <v>33295</v>
      </c>
      <c r="G150" s="55">
        <v>4335</v>
      </c>
      <c r="H150" s="10">
        <f>ROUND(D150*F150, 0)</f>
        <v>133180</v>
      </c>
      <c r="I150" s="10">
        <f>ROUND(D150*G150, 0)</f>
        <v>17340</v>
      </c>
      <c r="K150" s="182"/>
      <c r="L150" s="182"/>
    </row>
    <row r="151" spans="1:12" s="100" customFormat="1" x14ac:dyDescent="0.25">
      <c r="A151" s="102"/>
      <c r="B151" s="96"/>
      <c r="C151" s="103"/>
      <c r="D151" s="98"/>
      <c r="E151" s="96"/>
      <c r="F151" s="101"/>
      <c r="G151" s="101"/>
      <c r="H151" s="97"/>
      <c r="I151" s="97"/>
    </row>
    <row r="152" spans="1:12" s="100" customFormat="1" ht="38.25" x14ac:dyDescent="0.25">
      <c r="A152" s="102">
        <v>3</v>
      </c>
      <c r="B152" s="106" t="s">
        <v>147</v>
      </c>
      <c r="C152" s="111" t="s">
        <v>148</v>
      </c>
      <c r="D152" s="113">
        <v>5</v>
      </c>
      <c r="E152" s="106" t="s">
        <v>13</v>
      </c>
      <c r="F152" s="109">
        <v>110985</v>
      </c>
      <c r="G152" s="109">
        <v>32643</v>
      </c>
      <c r="H152" s="107">
        <f>ROUND(D152*F152, 0)</f>
        <v>554925</v>
      </c>
      <c r="I152" s="107">
        <f>ROUND(D152*G152, 0)</f>
        <v>163215</v>
      </c>
      <c r="K152" s="182"/>
      <c r="L152" s="182"/>
    </row>
    <row r="153" spans="1:12" s="175" customFormat="1" x14ac:dyDescent="0.25">
      <c r="A153" s="177"/>
      <c r="B153" s="173"/>
      <c r="C153" s="178"/>
      <c r="D153" s="179"/>
      <c r="E153" s="173"/>
      <c r="F153" s="176"/>
      <c r="G153" s="176"/>
      <c r="H153" s="174"/>
      <c r="I153" s="174"/>
    </row>
    <row r="154" spans="1:12" s="175" customFormat="1" ht="38.25" x14ac:dyDescent="0.25">
      <c r="A154" s="183">
        <v>4</v>
      </c>
      <c r="B154" s="180" t="s">
        <v>380</v>
      </c>
      <c r="C154" s="184" t="s">
        <v>381</v>
      </c>
      <c r="D154" s="185">
        <v>1</v>
      </c>
      <c r="E154" s="180" t="s">
        <v>13</v>
      </c>
      <c r="F154" s="182">
        <v>314651</v>
      </c>
      <c r="G154" s="182">
        <v>91246</v>
      </c>
      <c r="H154" s="181">
        <f>ROUND(D154*F154, 0)</f>
        <v>314651</v>
      </c>
      <c r="I154" s="181">
        <f>ROUND(D154*G154, 0)</f>
        <v>91246</v>
      </c>
      <c r="K154" s="182"/>
      <c r="L154" s="182"/>
    </row>
    <row r="155" spans="1:12" x14ac:dyDescent="0.25">
      <c r="A155" s="67"/>
      <c r="B155" s="1"/>
      <c r="C155" s="70"/>
      <c r="D155" s="37"/>
      <c r="E155" s="1"/>
      <c r="F155" s="55"/>
      <c r="G155" s="55"/>
      <c r="H155" s="10"/>
      <c r="I155" s="10"/>
      <c r="K155" s="175"/>
      <c r="L155" s="175"/>
    </row>
    <row r="156" spans="1:12" x14ac:dyDescent="0.25">
      <c r="A156" s="51"/>
      <c r="B156" s="12"/>
      <c r="C156" s="58"/>
      <c r="D156" s="52"/>
      <c r="E156" s="12"/>
      <c r="F156" s="45"/>
      <c r="G156" s="45"/>
      <c r="H156" s="45">
        <f>ROUND(SUM(H146:H155),0)</f>
        <v>1069086</v>
      </c>
      <c r="I156" s="92">
        <f>ROUND(SUM(I146:I155),0)</f>
        <v>307566</v>
      </c>
      <c r="K156" s="182"/>
      <c r="L156" s="182"/>
    </row>
    <row r="159" spans="1:12" x14ac:dyDescent="0.25">
      <c r="B159" s="62" t="str">
        <f>B17</f>
        <v>Felületképzés (festés, mázolás, tapétázás, korrózióvédelem)</v>
      </c>
      <c r="C159" s="63"/>
    </row>
    <row r="160" spans="1:12" ht="25.5" x14ac:dyDescent="0.25">
      <c r="A160" s="51" t="s">
        <v>3</v>
      </c>
      <c r="B160" s="12" t="s">
        <v>4</v>
      </c>
      <c r="C160" s="12" t="s">
        <v>5</v>
      </c>
      <c r="D160" s="52" t="s">
        <v>6</v>
      </c>
      <c r="E160" s="12" t="s">
        <v>7</v>
      </c>
      <c r="F160" s="45" t="s">
        <v>8</v>
      </c>
      <c r="G160" s="45" t="s">
        <v>9</v>
      </c>
      <c r="H160" s="45" t="s">
        <v>10</v>
      </c>
      <c r="I160" s="45" t="s">
        <v>11</v>
      </c>
    </row>
    <row r="161" spans="1:12" ht="127.5" x14ac:dyDescent="0.25">
      <c r="A161" s="119">
        <v>1</v>
      </c>
      <c r="B161" s="114" t="s">
        <v>86</v>
      </c>
      <c r="C161" s="121" t="s">
        <v>85</v>
      </c>
      <c r="D161" s="116">
        <v>914</v>
      </c>
      <c r="E161" s="114" t="s">
        <v>12</v>
      </c>
      <c r="F161" s="118">
        <v>810</v>
      </c>
      <c r="G161" s="118">
        <v>1601</v>
      </c>
      <c r="H161" s="10">
        <f>ROUND(D161*F161, 0)</f>
        <v>740340</v>
      </c>
      <c r="I161" s="10">
        <f>ROUND(D161*G161, 0)</f>
        <v>1463314</v>
      </c>
      <c r="K161" s="182"/>
      <c r="L161" s="182"/>
    </row>
    <row r="162" spans="1:12" x14ac:dyDescent="0.25">
      <c r="A162" s="119"/>
      <c r="B162" s="114"/>
      <c r="C162" s="121"/>
      <c r="D162" s="116"/>
      <c r="E162" s="114"/>
      <c r="F162" s="118"/>
      <c r="G162" s="118"/>
      <c r="H162" s="10"/>
      <c r="I162" s="10"/>
      <c r="K162" s="175"/>
      <c r="L162" s="175"/>
    </row>
    <row r="163" spans="1:12" ht="102" x14ac:dyDescent="0.25">
      <c r="A163" s="119">
        <v>2</v>
      </c>
      <c r="B163" s="114" t="s">
        <v>88</v>
      </c>
      <c r="C163" s="121" t="s">
        <v>87</v>
      </c>
      <c r="D163" s="116">
        <v>914</v>
      </c>
      <c r="E163" s="114" t="s">
        <v>12</v>
      </c>
      <c r="F163" s="118">
        <v>133</v>
      </c>
      <c r="G163" s="118">
        <v>734</v>
      </c>
      <c r="H163" s="10">
        <f>ROUND(D163*F163, 0)</f>
        <v>121562</v>
      </c>
      <c r="I163" s="10">
        <f>ROUND(D163*G163, 0)</f>
        <v>670876</v>
      </c>
      <c r="K163" s="182"/>
      <c r="L163" s="182"/>
    </row>
    <row r="164" spans="1:12" x14ac:dyDescent="0.25">
      <c r="A164" s="119"/>
      <c r="B164" s="114"/>
      <c r="C164" s="121"/>
      <c r="D164" s="116"/>
      <c r="E164" s="114"/>
      <c r="F164" s="118"/>
      <c r="G164" s="118"/>
      <c r="H164" s="10"/>
      <c r="I164" s="10"/>
      <c r="K164" s="175"/>
      <c r="L164" s="175"/>
    </row>
    <row r="165" spans="1:12" ht="89.25" x14ac:dyDescent="0.25">
      <c r="A165" s="119">
        <v>3</v>
      </c>
      <c r="B165" s="114" t="s">
        <v>149</v>
      </c>
      <c r="C165" s="121" t="s">
        <v>150</v>
      </c>
      <c r="D165" s="116">
        <v>138</v>
      </c>
      <c r="E165" s="114" t="s">
        <v>12</v>
      </c>
      <c r="F165" s="118">
        <v>252</v>
      </c>
      <c r="G165" s="118">
        <v>367</v>
      </c>
      <c r="H165" s="10">
        <f>ROUND(D165*F165, 0)</f>
        <v>34776</v>
      </c>
      <c r="I165" s="10">
        <f>ROUND(D165*G165, 0)</f>
        <v>50646</v>
      </c>
      <c r="K165" s="182"/>
      <c r="L165" s="182"/>
    </row>
    <row r="166" spans="1:12" x14ac:dyDescent="0.25">
      <c r="A166" s="119"/>
      <c r="B166" s="114"/>
      <c r="C166" s="121"/>
      <c r="D166" s="116"/>
      <c r="E166" s="114"/>
      <c r="F166" s="118"/>
      <c r="G166" s="118"/>
      <c r="H166" s="10"/>
      <c r="I166" s="10"/>
      <c r="K166" s="182"/>
      <c r="L166" s="182"/>
    </row>
    <row r="167" spans="1:12" ht="63.75" x14ac:dyDescent="0.25">
      <c r="A167" s="119">
        <v>4</v>
      </c>
      <c r="B167" s="114" t="s">
        <v>151</v>
      </c>
      <c r="C167" s="121" t="s">
        <v>152</v>
      </c>
      <c r="D167" s="116">
        <v>26</v>
      </c>
      <c r="E167" s="114" t="s">
        <v>12</v>
      </c>
      <c r="F167" s="118">
        <v>155</v>
      </c>
      <c r="G167" s="118">
        <v>1007</v>
      </c>
      <c r="H167" s="10">
        <f>ROUND(D167*F167, 0)</f>
        <v>4030</v>
      </c>
      <c r="I167" s="10">
        <f>ROUND(D167*G167, 0)</f>
        <v>26182</v>
      </c>
      <c r="K167" s="182"/>
      <c r="L167" s="182"/>
    </row>
    <row r="168" spans="1:12" s="108" customFormat="1" x14ac:dyDescent="0.25">
      <c r="A168" s="119"/>
      <c r="B168" s="114"/>
      <c r="C168" s="121"/>
      <c r="D168" s="116"/>
      <c r="E168" s="114"/>
      <c r="F168" s="118"/>
      <c r="G168" s="118"/>
      <c r="H168" s="107"/>
      <c r="I168" s="107"/>
      <c r="K168" s="175"/>
      <c r="L168" s="175"/>
    </row>
    <row r="169" spans="1:12" s="108" customFormat="1" ht="63.75" x14ac:dyDescent="0.25">
      <c r="A169" s="119">
        <v>5</v>
      </c>
      <c r="B169" s="114" t="s">
        <v>153</v>
      </c>
      <c r="C169" s="121" t="s">
        <v>154</v>
      </c>
      <c r="D169" s="116">
        <v>26</v>
      </c>
      <c r="E169" s="114" t="s">
        <v>12</v>
      </c>
      <c r="F169" s="118">
        <v>228</v>
      </c>
      <c r="G169" s="118">
        <v>1007</v>
      </c>
      <c r="H169" s="115">
        <f>ROUND(D169*F169, 0)</f>
        <v>5928</v>
      </c>
      <c r="I169" s="115">
        <f>ROUND(D169*G169, 0)</f>
        <v>26182</v>
      </c>
      <c r="K169" s="182"/>
      <c r="L169" s="182"/>
    </row>
    <row r="170" spans="1:12" s="108" customFormat="1" x14ac:dyDescent="0.25">
      <c r="A170" s="119"/>
      <c r="B170" s="114"/>
      <c r="C170" s="121"/>
      <c r="D170" s="127"/>
      <c r="E170" s="114"/>
      <c r="F170" s="118"/>
      <c r="G170" s="118"/>
      <c r="H170" s="107"/>
      <c r="I170" s="107"/>
      <c r="K170" s="175"/>
      <c r="L170" s="175"/>
    </row>
    <row r="171" spans="1:12" s="108" customFormat="1" ht="89.25" x14ac:dyDescent="0.25">
      <c r="A171" s="119">
        <v>6</v>
      </c>
      <c r="B171" s="114" t="s">
        <v>155</v>
      </c>
      <c r="C171" s="121" t="s">
        <v>156</v>
      </c>
      <c r="D171" s="127">
        <v>8</v>
      </c>
      <c r="E171" s="114" t="s">
        <v>12</v>
      </c>
      <c r="F171" s="118">
        <v>214</v>
      </c>
      <c r="G171" s="118">
        <v>635</v>
      </c>
      <c r="H171" s="115">
        <f>ROUND(D171*F171, 0)</f>
        <v>1712</v>
      </c>
      <c r="I171" s="115">
        <f>ROUND(D171*G171, 0)</f>
        <v>5080</v>
      </c>
      <c r="K171" s="182"/>
      <c r="L171" s="182"/>
    </row>
    <row r="172" spans="1:12" s="108" customFormat="1" x14ac:dyDescent="0.25">
      <c r="A172" s="119"/>
      <c r="B172" s="114"/>
      <c r="C172" s="121"/>
      <c r="D172" s="127"/>
      <c r="E172" s="114"/>
      <c r="F172" s="118"/>
      <c r="G172" s="118"/>
      <c r="H172" s="107"/>
      <c r="I172" s="107"/>
    </row>
    <row r="173" spans="1:12" s="108" customFormat="1" ht="90" customHeight="1" x14ac:dyDescent="0.25">
      <c r="A173" s="119">
        <v>7</v>
      </c>
      <c r="B173" s="114" t="s">
        <v>157</v>
      </c>
      <c r="C173" s="121" t="s">
        <v>158</v>
      </c>
      <c r="D173" s="127">
        <v>8</v>
      </c>
      <c r="E173" s="114" t="s">
        <v>12</v>
      </c>
      <c r="F173" s="118">
        <v>214</v>
      </c>
      <c r="G173" s="118">
        <v>635</v>
      </c>
      <c r="H173" s="115">
        <f>ROUND(D173*F173, 0)</f>
        <v>1712</v>
      </c>
      <c r="I173" s="115">
        <f>ROUND(D173*G173, 0)</f>
        <v>5080</v>
      </c>
      <c r="K173" s="182"/>
      <c r="L173" s="182"/>
    </row>
    <row r="174" spans="1:12" s="131" customFormat="1" x14ac:dyDescent="0.25">
      <c r="A174" s="133"/>
      <c r="B174" s="170"/>
      <c r="C174" s="135"/>
      <c r="D174" s="112"/>
      <c r="E174" s="170"/>
      <c r="F174" s="118"/>
      <c r="G174" s="118"/>
      <c r="H174" s="130"/>
      <c r="I174" s="130"/>
      <c r="K174" s="175"/>
      <c r="L174" s="175"/>
    </row>
    <row r="175" spans="1:12" s="131" customFormat="1" ht="25.5" x14ac:dyDescent="0.25">
      <c r="A175" s="177">
        <v>8</v>
      </c>
      <c r="B175" s="173" t="s">
        <v>29</v>
      </c>
      <c r="C175" s="178" t="s">
        <v>379</v>
      </c>
      <c r="D175" s="179">
        <v>1</v>
      </c>
      <c r="E175" s="173" t="s">
        <v>95</v>
      </c>
      <c r="F175" s="176">
        <v>32643</v>
      </c>
      <c r="G175" s="176">
        <v>84871</v>
      </c>
      <c r="H175" s="174">
        <f>ROUND(D175*F175, 0)</f>
        <v>32643</v>
      </c>
      <c r="I175" s="174">
        <f>ROUND(D175*G175, 0)</f>
        <v>84871</v>
      </c>
      <c r="K175" s="182"/>
      <c r="L175" s="182"/>
    </row>
    <row r="176" spans="1:12" s="108" customFormat="1" x14ac:dyDescent="0.25">
      <c r="A176" s="110"/>
      <c r="B176" s="106"/>
      <c r="C176" s="111"/>
      <c r="D176" s="112"/>
      <c r="E176" s="106"/>
      <c r="F176" s="109"/>
      <c r="G176" s="109"/>
      <c r="H176" s="107"/>
      <c r="I176" s="107"/>
      <c r="K176" s="175"/>
      <c r="L176" s="175"/>
    </row>
    <row r="177" spans="1:12" x14ac:dyDescent="0.25">
      <c r="A177" s="51"/>
      <c r="B177" s="12"/>
      <c r="C177" s="58"/>
      <c r="D177" s="52"/>
      <c r="E177" s="12"/>
      <c r="F177" s="45"/>
      <c r="G177" s="45"/>
      <c r="H177" s="45">
        <f>ROUND(SUM(H161:H176),0)</f>
        <v>942703</v>
      </c>
      <c r="I177" s="45">
        <f>ROUND(SUM(I161:I176),0)</f>
        <v>2332231</v>
      </c>
      <c r="K177" s="182"/>
      <c r="L177" s="182"/>
    </row>
    <row r="180" spans="1:12" x14ac:dyDescent="0.25">
      <c r="B180" s="62" t="str">
        <f>B18</f>
        <v>Villanyszerelés</v>
      </c>
      <c r="C180" s="63"/>
    </row>
    <row r="181" spans="1:12" ht="25.5" x14ac:dyDescent="0.25">
      <c r="A181" s="51" t="s">
        <v>3</v>
      </c>
      <c r="B181" s="12" t="s">
        <v>4</v>
      </c>
      <c r="C181" s="12" t="s">
        <v>5</v>
      </c>
      <c r="D181" s="52" t="s">
        <v>6</v>
      </c>
      <c r="E181" s="12" t="s">
        <v>7</v>
      </c>
      <c r="F181" s="45" t="s">
        <v>8</v>
      </c>
      <c r="G181" s="45" t="s">
        <v>9</v>
      </c>
      <c r="H181" s="45" t="s">
        <v>10</v>
      </c>
      <c r="I181" s="45" t="s">
        <v>11</v>
      </c>
    </row>
    <row r="182" spans="1:12" ht="38.25" x14ac:dyDescent="0.25">
      <c r="A182" s="139">
        <v>1</v>
      </c>
      <c r="B182" s="136" t="s">
        <v>110</v>
      </c>
      <c r="C182" s="137" t="s">
        <v>111</v>
      </c>
      <c r="D182" s="138">
        <v>271</v>
      </c>
      <c r="E182" s="136" t="s">
        <v>23</v>
      </c>
      <c r="F182" s="140">
        <v>0</v>
      </c>
      <c r="G182" s="140">
        <v>367</v>
      </c>
      <c r="H182" s="10">
        <f>ROUND(D182*F182, 0)</f>
        <v>0</v>
      </c>
      <c r="I182" s="10">
        <f>ROUND(D182*G182, 0)</f>
        <v>99457</v>
      </c>
      <c r="K182" s="182"/>
      <c r="L182" s="182"/>
    </row>
    <row r="183" spans="1:12" x14ac:dyDescent="0.25">
      <c r="A183" s="133"/>
      <c r="B183" s="128"/>
      <c r="C183" s="129"/>
      <c r="D183" s="32"/>
      <c r="E183" s="128"/>
      <c r="F183" s="118"/>
      <c r="G183" s="118"/>
      <c r="H183" s="10"/>
      <c r="I183" s="10"/>
      <c r="K183" s="175"/>
      <c r="L183" s="175"/>
    </row>
    <row r="184" spans="1:12" ht="38.25" x14ac:dyDescent="0.25">
      <c r="A184" s="139">
        <v>2</v>
      </c>
      <c r="B184" s="136" t="s">
        <v>112</v>
      </c>
      <c r="C184" s="137" t="s">
        <v>113</v>
      </c>
      <c r="D184" s="138">
        <v>1085</v>
      </c>
      <c r="E184" s="136" t="s">
        <v>23</v>
      </c>
      <c r="F184" s="140">
        <v>0</v>
      </c>
      <c r="G184" s="140">
        <v>100</v>
      </c>
      <c r="H184" s="10">
        <f>ROUND(D184*F184, 0)</f>
        <v>0</v>
      </c>
      <c r="I184" s="10">
        <f>ROUND(D184*G184, 0)</f>
        <v>108500</v>
      </c>
      <c r="K184" s="182"/>
      <c r="L184" s="182"/>
    </row>
    <row r="185" spans="1:12" x14ac:dyDescent="0.25">
      <c r="A185" s="133"/>
      <c r="B185" s="128"/>
      <c r="C185" s="135"/>
      <c r="D185" s="32"/>
      <c r="E185" s="128"/>
      <c r="F185" s="118"/>
      <c r="G185" s="118"/>
      <c r="H185" s="10"/>
      <c r="I185" s="10"/>
      <c r="K185" s="175"/>
      <c r="L185" s="175"/>
    </row>
    <row r="186" spans="1:12" ht="38.25" x14ac:dyDescent="0.25">
      <c r="A186" s="139">
        <v>3</v>
      </c>
      <c r="B186" s="136" t="s">
        <v>164</v>
      </c>
      <c r="C186" s="137" t="s">
        <v>165</v>
      </c>
      <c r="D186" s="138">
        <v>15</v>
      </c>
      <c r="E186" s="136" t="s">
        <v>23</v>
      </c>
      <c r="F186" s="140">
        <v>0</v>
      </c>
      <c r="G186" s="140">
        <v>500</v>
      </c>
      <c r="H186" s="10">
        <f>ROUND(D186*F186, 0)</f>
        <v>0</v>
      </c>
      <c r="I186" s="10">
        <f>ROUND(D186*G186, 0)</f>
        <v>7500</v>
      </c>
      <c r="K186" s="182"/>
      <c r="L186" s="182"/>
    </row>
    <row r="187" spans="1:12" x14ac:dyDescent="0.25">
      <c r="A187" s="133"/>
      <c r="B187" s="128"/>
      <c r="C187" s="135"/>
      <c r="D187" s="132"/>
      <c r="E187" s="128"/>
      <c r="F187" s="134"/>
      <c r="G187" s="134"/>
      <c r="H187" s="10"/>
      <c r="I187" s="10"/>
      <c r="K187" s="175"/>
      <c r="L187" s="175"/>
    </row>
    <row r="188" spans="1:12" ht="63.75" x14ac:dyDescent="0.25">
      <c r="A188" s="139">
        <v>4</v>
      </c>
      <c r="B188" s="136" t="s">
        <v>114</v>
      </c>
      <c r="C188" s="137" t="s">
        <v>115</v>
      </c>
      <c r="D188" s="138">
        <v>23</v>
      </c>
      <c r="E188" s="136" t="s">
        <v>13</v>
      </c>
      <c r="F188" s="140">
        <v>0</v>
      </c>
      <c r="G188" s="140">
        <v>500</v>
      </c>
      <c r="H188" s="10">
        <f>ROUND(D188*F188, 0)</f>
        <v>0</v>
      </c>
      <c r="I188" s="10">
        <f>ROUND(D188*G188, 0)</f>
        <v>11500</v>
      </c>
      <c r="K188" s="182"/>
      <c r="L188" s="182"/>
    </row>
    <row r="189" spans="1:12" x14ac:dyDescent="0.25">
      <c r="A189" s="133"/>
      <c r="B189" s="128"/>
      <c r="C189" s="135"/>
      <c r="D189" s="132"/>
      <c r="E189" s="128"/>
      <c r="F189" s="134"/>
      <c r="G189" s="134"/>
      <c r="H189" s="10"/>
      <c r="I189" s="10"/>
    </row>
    <row r="190" spans="1:12" ht="25.5" x14ac:dyDescent="0.25">
      <c r="A190" s="139">
        <v>5</v>
      </c>
      <c r="B190" s="136" t="s">
        <v>141</v>
      </c>
      <c r="C190" s="137" t="s">
        <v>142</v>
      </c>
      <c r="D190" s="138">
        <v>3</v>
      </c>
      <c r="E190" s="136" t="s">
        <v>13</v>
      </c>
      <c r="F190" s="140">
        <v>0</v>
      </c>
      <c r="G190" s="140">
        <v>1332</v>
      </c>
      <c r="H190" s="10">
        <f>ROUND(D190*F190, 0)</f>
        <v>0</v>
      </c>
      <c r="I190" s="10">
        <f>ROUND(D190*G190, 0)</f>
        <v>3996</v>
      </c>
      <c r="K190" s="182"/>
      <c r="L190" s="182"/>
    </row>
    <row r="191" spans="1:12" x14ac:dyDescent="0.25">
      <c r="A191" s="133"/>
      <c r="B191" s="128"/>
      <c r="C191" s="135"/>
      <c r="D191" s="132"/>
      <c r="E191" s="128"/>
      <c r="F191" s="134"/>
      <c r="G191" s="134"/>
      <c r="H191" s="10"/>
      <c r="I191" s="10"/>
      <c r="K191" s="175"/>
      <c r="L191" s="175"/>
    </row>
    <row r="192" spans="1:12" ht="38.25" x14ac:dyDescent="0.25">
      <c r="A192" s="139">
        <v>6</v>
      </c>
      <c r="B192" s="136" t="s">
        <v>116</v>
      </c>
      <c r="C192" s="137" t="s">
        <v>117</v>
      </c>
      <c r="D192" s="138">
        <v>66</v>
      </c>
      <c r="E192" s="136" t="s">
        <v>13</v>
      </c>
      <c r="F192" s="140">
        <v>0</v>
      </c>
      <c r="G192" s="140">
        <v>833</v>
      </c>
      <c r="H192" s="10">
        <f>ROUND(D192*F192, 0)</f>
        <v>0</v>
      </c>
      <c r="I192" s="10">
        <f>ROUND(D192*G192, 0)</f>
        <v>54978</v>
      </c>
      <c r="K192" s="182"/>
      <c r="L192" s="182"/>
    </row>
    <row r="193" spans="1:12" x14ac:dyDescent="0.25">
      <c r="A193" s="133"/>
      <c r="B193" s="122"/>
      <c r="C193" s="123"/>
      <c r="D193" s="124"/>
      <c r="E193" s="122"/>
      <c r="F193" s="125"/>
      <c r="G193" s="125"/>
      <c r="H193" s="10"/>
      <c r="I193" s="10"/>
      <c r="K193" s="175"/>
      <c r="L193" s="175"/>
    </row>
    <row r="194" spans="1:12" ht="38.25" x14ac:dyDescent="0.25">
      <c r="A194" s="139">
        <v>7</v>
      </c>
      <c r="B194" s="136" t="s">
        <v>166</v>
      </c>
      <c r="C194" s="137" t="s">
        <v>167</v>
      </c>
      <c r="D194" s="138">
        <v>1</v>
      </c>
      <c r="E194" s="136" t="s">
        <v>13</v>
      </c>
      <c r="F194" s="140">
        <v>0</v>
      </c>
      <c r="G194" s="140">
        <v>1665</v>
      </c>
      <c r="H194" s="10">
        <f>ROUND(D194*F194, 0)</f>
        <v>0</v>
      </c>
      <c r="I194" s="10">
        <f>ROUND(D194*G194, 0)</f>
        <v>1665</v>
      </c>
      <c r="K194" s="182"/>
      <c r="L194" s="182"/>
    </row>
    <row r="195" spans="1:12" x14ac:dyDescent="0.25">
      <c r="A195" s="133"/>
      <c r="B195" s="128"/>
      <c r="C195" s="135"/>
      <c r="D195" s="132"/>
      <c r="E195" s="128"/>
      <c r="F195" s="134"/>
      <c r="G195" s="134"/>
      <c r="H195" s="10"/>
      <c r="I195" s="10"/>
      <c r="K195" s="175"/>
      <c r="L195" s="175"/>
    </row>
    <row r="196" spans="1:12" ht="25.5" x14ac:dyDescent="0.25">
      <c r="A196" s="139">
        <v>8</v>
      </c>
      <c r="B196" s="136" t="s">
        <v>168</v>
      </c>
      <c r="C196" s="137" t="s">
        <v>169</v>
      </c>
      <c r="D196" s="138">
        <v>4</v>
      </c>
      <c r="E196" s="136" t="s">
        <v>13</v>
      </c>
      <c r="F196" s="140">
        <v>0</v>
      </c>
      <c r="G196" s="140">
        <v>333</v>
      </c>
      <c r="H196" s="10">
        <f>ROUND(D196*F196, 0)</f>
        <v>0</v>
      </c>
      <c r="I196" s="10">
        <f>ROUND(D196*G196, 0)</f>
        <v>1332</v>
      </c>
      <c r="K196" s="182"/>
      <c r="L196" s="182"/>
    </row>
    <row r="197" spans="1:12" x14ac:dyDescent="0.25">
      <c r="A197" s="133"/>
      <c r="B197" s="128"/>
      <c r="C197" s="135"/>
      <c r="D197" s="132"/>
      <c r="E197" s="128"/>
      <c r="F197" s="134"/>
      <c r="G197" s="134"/>
      <c r="H197" s="10"/>
      <c r="I197" s="10"/>
    </row>
    <row r="198" spans="1:12" ht="102" x14ac:dyDescent="0.25">
      <c r="A198" s="139">
        <v>9</v>
      </c>
      <c r="B198" s="136" t="s">
        <v>118</v>
      </c>
      <c r="C198" s="141" t="s">
        <v>119</v>
      </c>
      <c r="D198" s="138">
        <v>310</v>
      </c>
      <c r="E198" s="136" t="s">
        <v>23</v>
      </c>
      <c r="F198" s="140">
        <v>108</v>
      </c>
      <c r="G198" s="140">
        <v>367</v>
      </c>
      <c r="H198" s="10">
        <f>ROUND(D198*F198, 0)</f>
        <v>33480</v>
      </c>
      <c r="I198" s="10">
        <f>ROUND(D198*G198, 0)</f>
        <v>113770</v>
      </c>
      <c r="K198" s="182"/>
      <c r="L198" s="182"/>
    </row>
    <row r="199" spans="1:12" x14ac:dyDescent="0.25">
      <c r="A199" s="133"/>
      <c r="B199" s="128"/>
      <c r="C199" s="135"/>
      <c r="D199" s="132"/>
      <c r="E199" s="128"/>
      <c r="F199" s="134"/>
      <c r="G199" s="134"/>
      <c r="H199" s="10"/>
      <c r="I199" s="10"/>
      <c r="K199" s="175"/>
      <c r="L199" s="175"/>
    </row>
    <row r="200" spans="1:12" ht="102" x14ac:dyDescent="0.25">
      <c r="A200" s="139">
        <v>10</v>
      </c>
      <c r="B200" s="136" t="s">
        <v>120</v>
      </c>
      <c r="C200" s="141" t="s">
        <v>121</v>
      </c>
      <c r="D200" s="138">
        <v>120</v>
      </c>
      <c r="E200" s="136" t="s">
        <v>23</v>
      </c>
      <c r="F200" s="140">
        <v>120</v>
      </c>
      <c r="G200" s="140">
        <v>367</v>
      </c>
      <c r="H200" s="10">
        <f>ROUND(D200*F200, 0)</f>
        <v>14400</v>
      </c>
      <c r="I200" s="10">
        <f>ROUND(D200*G200, 0)</f>
        <v>44040</v>
      </c>
      <c r="K200" s="182"/>
      <c r="L200" s="182"/>
    </row>
    <row r="201" spans="1:12" x14ac:dyDescent="0.25">
      <c r="A201" s="133"/>
      <c r="B201" s="128"/>
      <c r="C201" s="135"/>
      <c r="D201" s="132"/>
      <c r="E201" s="128"/>
      <c r="F201" s="134"/>
      <c r="G201" s="134"/>
      <c r="H201" s="10"/>
      <c r="I201" s="10"/>
      <c r="K201" s="175"/>
      <c r="L201" s="175"/>
    </row>
    <row r="202" spans="1:12" ht="89.25" x14ac:dyDescent="0.25">
      <c r="A202" s="139">
        <v>11</v>
      </c>
      <c r="B202" s="136" t="s">
        <v>170</v>
      </c>
      <c r="C202" s="137" t="s">
        <v>171</v>
      </c>
      <c r="D202" s="138">
        <v>45</v>
      </c>
      <c r="E202" s="136" t="s">
        <v>13</v>
      </c>
      <c r="F202" s="140">
        <v>31</v>
      </c>
      <c r="G202" s="140">
        <v>700</v>
      </c>
      <c r="H202" s="10">
        <f>ROUND(D202*F202, 0)</f>
        <v>1395</v>
      </c>
      <c r="I202" s="10">
        <f>ROUND(D202*G202, 0)</f>
        <v>31500</v>
      </c>
      <c r="K202" s="182"/>
      <c r="L202" s="182"/>
    </row>
    <row r="203" spans="1:12" x14ac:dyDescent="0.25">
      <c r="A203" s="133"/>
      <c r="B203" s="128"/>
      <c r="C203" s="135"/>
      <c r="D203" s="132"/>
      <c r="E203" s="128"/>
      <c r="F203" s="134"/>
      <c r="G203" s="134"/>
      <c r="H203" s="10"/>
      <c r="I203" s="10"/>
      <c r="K203" s="175"/>
      <c r="L203" s="175"/>
    </row>
    <row r="204" spans="1:12" ht="76.5" x14ac:dyDescent="0.25">
      <c r="A204" s="139">
        <v>12</v>
      </c>
      <c r="B204" s="136" t="s">
        <v>172</v>
      </c>
      <c r="C204" s="137" t="s">
        <v>173</v>
      </c>
      <c r="D204" s="138">
        <v>22</v>
      </c>
      <c r="E204" s="136" t="s">
        <v>13</v>
      </c>
      <c r="F204" s="140">
        <v>559</v>
      </c>
      <c r="G204" s="140">
        <v>700</v>
      </c>
      <c r="H204" s="10">
        <f>ROUND(D204*F204, 0)</f>
        <v>12298</v>
      </c>
      <c r="I204" s="10">
        <f>ROUND(D204*G204, 0)</f>
        <v>15400</v>
      </c>
      <c r="K204" s="182"/>
      <c r="L204" s="182"/>
    </row>
    <row r="205" spans="1:12" x14ac:dyDescent="0.25">
      <c r="A205" s="133"/>
      <c r="B205" s="128"/>
      <c r="C205" s="135"/>
      <c r="D205" s="132"/>
      <c r="E205" s="128"/>
      <c r="F205" s="134"/>
      <c r="G205" s="134"/>
      <c r="H205" s="10"/>
      <c r="I205" s="10"/>
    </row>
    <row r="206" spans="1:12" ht="76.5" x14ac:dyDescent="0.25">
      <c r="A206" s="139">
        <v>13</v>
      </c>
      <c r="B206" s="136" t="s">
        <v>122</v>
      </c>
      <c r="C206" s="137" t="s">
        <v>174</v>
      </c>
      <c r="D206" s="138">
        <v>4</v>
      </c>
      <c r="E206" s="136" t="s">
        <v>13</v>
      </c>
      <c r="F206" s="140">
        <v>1455</v>
      </c>
      <c r="G206" s="140">
        <v>700</v>
      </c>
      <c r="H206" s="10">
        <f>ROUND(D206*F206, 0)</f>
        <v>5820</v>
      </c>
      <c r="I206" s="10">
        <f>ROUND(D206*G206, 0)</f>
        <v>2800</v>
      </c>
      <c r="K206" s="182"/>
      <c r="L206" s="182"/>
    </row>
    <row r="207" spans="1:12" x14ac:dyDescent="0.25">
      <c r="A207" s="133"/>
      <c r="B207" s="128"/>
      <c r="C207" s="135"/>
      <c r="D207" s="132"/>
      <c r="E207" s="128"/>
      <c r="F207" s="134"/>
      <c r="G207" s="134"/>
      <c r="H207" s="10"/>
      <c r="I207" s="10"/>
      <c r="K207" s="175"/>
      <c r="L207" s="175"/>
    </row>
    <row r="208" spans="1:12" ht="108" x14ac:dyDescent="0.25">
      <c r="A208" s="139">
        <v>14</v>
      </c>
      <c r="B208" s="136" t="s">
        <v>175</v>
      </c>
      <c r="C208" s="141" t="s">
        <v>176</v>
      </c>
      <c r="D208" s="138">
        <v>280</v>
      </c>
      <c r="E208" s="136" t="s">
        <v>23</v>
      </c>
      <c r="F208" s="140">
        <v>78</v>
      </c>
      <c r="G208" s="140">
        <v>67</v>
      </c>
      <c r="H208" s="10">
        <f>ROUND(D208*F208, 0)</f>
        <v>21840</v>
      </c>
      <c r="I208" s="10">
        <f>ROUND(D208*G208, 0)</f>
        <v>18760</v>
      </c>
      <c r="K208" s="182"/>
      <c r="L208" s="182"/>
    </row>
    <row r="209" spans="1:12" x14ac:dyDescent="0.25">
      <c r="A209" s="133"/>
      <c r="B209" s="128"/>
      <c r="C209" s="135"/>
      <c r="D209" s="132"/>
      <c r="E209" s="128"/>
      <c r="F209" s="134"/>
      <c r="G209" s="134"/>
      <c r="H209" s="10"/>
      <c r="I209" s="10"/>
      <c r="K209" s="175"/>
      <c r="L209" s="175"/>
    </row>
    <row r="210" spans="1:12" ht="108" x14ac:dyDescent="0.25">
      <c r="A210" s="139">
        <v>15</v>
      </c>
      <c r="B210" s="136" t="s">
        <v>123</v>
      </c>
      <c r="C210" s="141" t="s">
        <v>124</v>
      </c>
      <c r="D210" s="138">
        <v>1020</v>
      </c>
      <c r="E210" s="136" t="s">
        <v>23</v>
      </c>
      <c r="F210" s="140">
        <v>87</v>
      </c>
      <c r="G210" s="140">
        <v>67</v>
      </c>
      <c r="H210" s="10">
        <f>ROUND(D210*F210, 0)</f>
        <v>88740</v>
      </c>
      <c r="I210" s="10">
        <f>ROUND(D210*G210, 0)</f>
        <v>68340</v>
      </c>
      <c r="K210" s="182"/>
      <c r="L210" s="182"/>
    </row>
    <row r="211" spans="1:12" x14ac:dyDescent="0.25">
      <c r="A211" s="133"/>
      <c r="B211" s="122"/>
      <c r="C211" s="123"/>
      <c r="D211" s="124"/>
      <c r="E211" s="122"/>
      <c r="F211" s="125"/>
      <c r="G211" s="125"/>
      <c r="H211" s="10"/>
      <c r="I211" s="10"/>
      <c r="K211" s="175"/>
      <c r="L211" s="175"/>
    </row>
    <row r="212" spans="1:12" ht="108" x14ac:dyDescent="0.25">
      <c r="A212" s="139">
        <v>16</v>
      </c>
      <c r="B212" s="136" t="s">
        <v>125</v>
      </c>
      <c r="C212" s="141" t="s">
        <v>126</v>
      </c>
      <c r="D212" s="138">
        <v>460</v>
      </c>
      <c r="E212" s="136" t="s">
        <v>23</v>
      </c>
      <c r="F212" s="140">
        <v>114</v>
      </c>
      <c r="G212" s="140">
        <v>67</v>
      </c>
      <c r="H212" s="10">
        <f>ROUND(D212*F212, 0)</f>
        <v>52440</v>
      </c>
      <c r="I212" s="10">
        <f>ROUND(D212*G212, 0)</f>
        <v>30820</v>
      </c>
      <c r="K212" s="182"/>
      <c r="L212" s="182"/>
    </row>
    <row r="213" spans="1:12" x14ac:dyDescent="0.25">
      <c r="A213" s="133"/>
      <c r="B213" s="128"/>
      <c r="C213" s="135"/>
      <c r="D213" s="132"/>
      <c r="E213" s="128"/>
      <c r="F213" s="134"/>
      <c r="G213" s="134"/>
      <c r="H213" s="10"/>
      <c r="I213" s="10"/>
    </row>
    <row r="214" spans="1:12" ht="108" x14ac:dyDescent="0.25">
      <c r="A214" s="139">
        <v>17</v>
      </c>
      <c r="B214" s="136" t="s">
        <v>177</v>
      </c>
      <c r="C214" s="141" t="s">
        <v>178</v>
      </c>
      <c r="D214" s="138">
        <v>450</v>
      </c>
      <c r="E214" s="136" t="s">
        <v>23</v>
      </c>
      <c r="F214" s="140">
        <v>255</v>
      </c>
      <c r="G214" s="140">
        <v>133</v>
      </c>
      <c r="H214" s="10">
        <f>ROUND(D214*F214, 0)</f>
        <v>114750</v>
      </c>
      <c r="I214" s="10">
        <f>ROUND(D214*G214, 0)</f>
        <v>59850</v>
      </c>
      <c r="K214" s="182"/>
      <c r="L214" s="182"/>
    </row>
    <row r="215" spans="1:12" x14ac:dyDescent="0.25">
      <c r="A215" s="133"/>
      <c r="B215" s="128"/>
      <c r="C215" s="135"/>
      <c r="D215" s="132"/>
      <c r="E215" s="128"/>
      <c r="F215" s="134"/>
      <c r="G215" s="134"/>
      <c r="H215" s="10"/>
      <c r="I215" s="10"/>
      <c r="K215" s="175"/>
      <c r="L215" s="175"/>
    </row>
    <row r="216" spans="1:12" ht="108" x14ac:dyDescent="0.25">
      <c r="A216" s="139">
        <v>18</v>
      </c>
      <c r="B216" s="136" t="s">
        <v>179</v>
      </c>
      <c r="C216" s="141" t="s">
        <v>180</v>
      </c>
      <c r="D216" s="138">
        <v>25</v>
      </c>
      <c r="E216" s="136" t="s">
        <v>23</v>
      </c>
      <c r="F216" s="140">
        <v>279</v>
      </c>
      <c r="G216" s="140">
        <v>133</v>
      </c>
      <c r="H216" s="10">
        <f>ROUND(D216*F216, 0)</f>
        <v>6975</v>
      </c>
      <c r="I216" s="10">
        <f>ROUND(D216*G216, 0)</f>
        <v>3325</v>
      </c>
      <c r="K216" s="182"/>
      <c r="L216" s="182"/>
    </row>
    <row r="217" spans="1:12" x14ac:dyDescent="0.25">
      <c r="A217" s="133"/>
      <c r="B217" s="122"/>
      <c r="C217" s="123"/>
      <c r="D217" s="124"/>
      <c r="E217" s="122"/>
      <c r="F217" s="125"/>
      <c r="G217" s="125"/>
      <c r="H217" s="10"/>
      <c r="I217" s="10"/>
      <c r="K217" s="175"/>
      <c r="L217" s="175"/>
    </row>
    <row r="218" spans="1:12" ht="108" x14ac:dyDescent="0.25">
      <c r="A218" s="139">
        <v>19</v>
      </c>
      <c r="B218" s="136" t="s">
        <v>127</v>
      </c>
      <c r="C218" s="141" t="s">
        <v>128</v>
      </c>
      <c r="D218" s="138">
        <v>320</v>
      </c>
      <c r="E218" s="136" t="s">
        <v>23</v>
      </c>
      <c r="F218" s="140">
        <v>323</v>
      </c>
      <c r="G218" s="140">
        <v>400</v>
      </c>
      <c r="H218" s="10">
        <f>ROUND(D218*F218, 0)</f>
        <v>103360</v>
      </c>
      <c r="I218" s="10">
        <f>ROUND(D218*G218, 0)</f>
        <v>128000</v>
      </c>
      <c r="K218" s="182"/>
      <c r="L218" s="182"/>
    </row>
    <row r="219" spans="1:12" x14ac:dyDescent="0.25">
      <c r="A219" s="133"/>
      <c r="B219" s="122"/>
      <c r="C219" s="123"/>
      <c r="D219" s="124"/>
      <c r="E219" s="122"/>
      <c r="F219" s="125"/>
      <c r="G219" s="125"/>
      <c r="H219" s="10"/>
      <c r="I219" s="10"/>
      <c r="K219" s="175"/>
      <c r="L219" s="175"/>
    </row>
    <row r="220" spans="1:12" ht="66.75" x14ac:dyDescent="0.25">
      <c r="A220" s="139">
        <v>20</v>
      </c>
      <c r="B220" s="136" t="s">
        <v>181</v>
      </c>
      <c r="C220" s="137" t="s">
        <v>182</v>
      </c>
      <c r="D220" s="138">
        <v>185</v>
      </c>
      <c r="E220" s="136" t="s">
        <v>23</v>
      </c>
      <c r="F220" s="140">
        <v>86</v>
      </c>
      <c r="G220" s="140">
        <v>400</v>
      </c>
      <c r="H220" s="10">
        <f>ROUND(D220*F220, 0)</f>
        <v>15910</v>
      </c>
      <c r="I220" s="10">
        <f>ROUND(D220*G220, 0)</f>
        <v>74000</v>
      </c>
      <c r="K220" s="182"/>
      <c r="L220" s="182"/>
    </row>
    <row r="221" spans="1:12" x14ac:dyDescent="0.25">
      <c r="A221" s="133"/>
      <c r="B221" s="122"/>
      <c r="C221" s="123"/>
      <c r="D221" s="124"/>
      <c r="E221" s="122"/>
      <c r="F221" s="125"/>
      <c r="G221" s="125"/>
      <c r="H221" s="10"/>
      <c r="I221" s="10"/>
    </row>
    <row r="222" spans="1:12" ht="120.75" x14ac:dyDescent="0.25">
      <c r="A222" s="139">
        <v>21</v>
      </c>
      <c r="B222" s="136" t="s">
        <v>183</v>
      </c>
      <c r="C222" s="141" t="s">
        <v>184</v>
      </c>
      <c r="D222" s="138">
        <v>30</v>
      </c>
      <c r="E222" s="136" t="s">
        <v>23</v>
      </c>
      <c r="F222" s="140">
        <v>808</v>
      </c>
      <c r="G222" s="140">
        <v>500</v>
      </c>
      <c r="H222" s="10">
        <f>ROUND(D222*F222, 0)</f>
        <v>24240</v>
      </c>
      <c r="I222" s="10">
        <f>ROUND(D222*G222, 0)</f>
        <v>15000</v>
      </c>
      <c r="K222" s="182"/>
      <c r="L222" s="182"/>
    </row>
    <row r="223" spans="1:12" x14ac:dyDescent="0.25">
      <c r="A223" s="133"/>
      <c r="B223" s="122"/>
      <c r="C223" s="123"/>
      <c r="D223" s="124"/>
      <c r="E223" s="122"/>
      <c r="F223" s="125"/>
      <c r="G223" s="125"/>
      <c r="H223" s="10"/>
      <c r="I223" s="10"/>
      <c r="K223" s="175"/>
      <c r="L223" s="175"/>
    </row>
    <row r="224" spans="1:12" ht="108" x14ac:dyDescent="0.25">
      <c r="A224" s="139">
        <v>22</v>
      </c>
      <c r="B224" s="136" t="s">
        <v>185</v>
      </c>
      <c r="C224" s="141" t="s">
        <v>186</v>
      </c>
      <c r="D224" s="138">
        <v>320</v>
      </c>
      <c r="E224" s="136" t="s">
        <v>23</v>
      </c>
      <c r="F224" s="140">
        <v>1443</v>
      </c>
      <c r="G224" s="140">
        <v>567</v>
      </c>
      <c r="H224" s="10">
        <f>ROUND(D224*F224, 0)</f>
        <v>461760</v>
      </c>
      <c r="I224" s="10">
        <f>ROUND(D224*G224, 0)</f>
        <v>181440</v>
      </c>
      <c r="K224" s="182"/>
      <c r="L224" s="182"/>
    </row>
    <row r="225" spans="1:12" x14ac:dyDescent="0.25">
      <c r="A225" s="133"/>
      <c r="B225" s="122"/>
      <c r="C225" s="123"/>
      <c r="D225" s="124"/>
      <c r="E225" s="122"/>
      <c r="F225" s="125"/>
      <c r="G225" s="125"/>
      <c r="H225" s="10"/>
      <c r="I225" s="10"/>
      <c r="K225" s="175"/>
      <c r="L225" s="175"/>
    </row>
    <row r="226" spans="1:12" s="131" customFormat="1" ht="76.5" x14ac:dyDescent="0.25">
      <c r="A226" s="139">
        <v>23</v>
      </c>
      <c r="B226" s="136" t="s">
        <v>187</v>
      </c>
      <c r="C226" s="137" t="s">
        <v>188</v>
      </c>
      <c r="D226" s="138">
        <v>260</v>
      </c>
      <c r="E226" s="136" t="s">
        <v>23</v>
      </c>
      <c r="F226" s="140">
        <v>0</v>
      </c>
      <c r="G226" s="140">
        <v>167</v>
      </c>
      <c r="H226" s="130">
        <f>ROUND(D226*F226, 0)</f>
        <v>0</v>
      </c>
      <c r="I226" s="130">
        <f>ROUND(D226*G226, 0)</f>
        <v>43420</v>
      </c>
      <c r="K226" s="182"/>
      <c r="L226" s="182"/>
    </row>
    <row r="227" spans="1:12" s="131" customFormat="1" x14ac:dyDescent="0.25">
      <c r="A227" s="133"/>
      <c r="B227" s="122"/>
      <c r="C227" s="123"/>
      <c r="D227" s="124"/>
      <c r="E227" s="122"/>
      <c r="F227" s="125"/>
      <c r="G227" s="125"/>
      <c r="H227" s="130"/>
      <c r="I227" s="130"/>
      <c r="K227" s="175"/>
      <c r="L227" s="175"/>
    </row>
    <row r="228" spans="1:12" s="131" customFormat="1" ht="25.5" x14ac:dyDescent="0.25">
      <c r="A228" s="139">
        <v>24</v>
      </c>
      <c r="B228" s="136" t="s">
        <v>189</v>
      </c>
      <c r="C228" s="137" t="s">
        <v>190</v>
      </c>
      <c r="D228" s="138">
        <v>165</v>
      </c>
      <c r="E228" s="136" t="s">
        <v>13</v>
      </c>
      <c r="F228" s="140">
        <v>98</v>
      </c>
      <c r="G228" s="140">
        <v>900</v>
      </c>
      <c r="H228" s="130">
        <f>ROUND(D228*F228, 0)</f>
        <v>16170</v>
      </c>
      <c r="I228" s="130">
        <f>ROUND(D228*G228, 0)</f>
        <v>148500</v>
      </c>
      <c r="K228" s="182"/>
      <c r="L228" s="182"/>
    </row>
    <row r="229" spans="1:12" s="131" customFormat="1" x14ac:dyDescent="0.25">
      <c r="A229" s="133"/>
      <c r="B229" s="122"/>
      <c r="C229" s="123"/>
      <c r="D229" s="124"/>
      <c r="E229" s="122"/>
      <c r="F229" s="125"/>
      <c r="G229" s="125"/>
      <c r="H229" s="130"/>
      <c r="I229" s="130"/>
    </row>
    <row r="230" spans="1:12" s="131" customFormat="1" x14ac:dyDescent="0.25">
      <c r="A230" s="139">
        <v>25</v>
      </c>
      <c r="B230" s="136" t="s">
        <v>191</v>
      </c>
      <c r="C230" s="137" t="s">
        <v>192</v>
      </c>
      <c r="D230" s="138">
        <v>616</v>
      </c>
      <c r="E230" s="136" t="s">
        <v>13</v>
      </c>
      <c r="F230" s="140">
        <v>0</v>
      </c>
      <c r="G230" s="140">
        <v>167</v>
      </c>
      <c r="H230" s="130">
        <f>ROUND(D230*F230, 0)</f>
        <v>0</v>
      </c>
      <c r="I230" s="130">
        <f>ROUND(D230*G230, 0)</f>
        <v>102872</v>
      </c>
      <c r="K230" s="182"/>
      <c r="L230" s="182"/>
    </row>
    <row r="231" spans="1:12" s="131" customFormat="1" x14ac:dyDescent="0.25">
      <c r="A231" s="133"/>
      <c r="B231" s="122"/>
      <c r="C231" s="123"/>
      <c r="D231" s="124"/>
      <c r="E231" s="122"/>
      <c r="F231" s="125"/>
      <c r="G231" s="125"/>
      <c r="H231" s="130"/>
      <c r="I231" s="130"/>
      <c r="K231" s="175"/>
      <c r="L231" s="175"/>
    </row>
    <row r="232" spans="1:12" s="131" customFormat="1" ht="38.25" x14ac:dyDescent="0.25">
      <c r="A232" s="139">
        <v>26</v>
      </c>
      <c r="B232" s="136" t="s">
        <v>129</v>
      </c>
      <c r="C232" s="137" t="s">
        <v>130</v>
      </c>
      <c r="D232" s="138">
        <v>4</v>
      </c>
      <c r="E232" s="136" t="s">
        <v>13</v>
      </c>
      <c r="F232" s="140">
        <v>1943</v>
      </c>
      <c r="G232" s="140">
        <v>1065</v>
      </c>
      <c r="H232" s="130">
        <f>ROUND(D232*F232, 0)</f>
        <v>7772</v>
      </c>
      <c r="I232" s="130">
        <f>ROUND(D232*G232, 0)</f>
        <v>4260</v>
      </c>
      <c r="K232" s="182"/>
      <c r="L232" s="182"/>
    </row>
    <row r="233" spans="1:12" s="131" customFormat="1" x14ac:dyDescent="0.25">
      <c r="A233" s="133"/>
      <c r="B233" s="122"/>
      <c r="C233" s="123"/>
      <c r="D233" s="124"/>
      <c r="E233" s="122"/>
      <c r="F233" s="125"/>
      <c r="G233" s="125"/>
      <c r="H233" s="130"/>
      <c r="I233" s="130"/>
      <c r="K233" s="175"/>
      <c r="L233" s="175"/>
    </row>
    <row r="234" spans="1:12" s="131" customFormat="1" ht="38.25" x14ac:dyDescent="0.25">
      <c r="A234" s="139">
        <v>27</v>
      </c>
      <c r="B234" s="136" t="s">
        <v>193</v>
      </c>
      <c r="C234" s="137" t="s">
        <v>194</v>
      </c>
      <c r="D234" s="138">
        <v>7</v>
      </c>
      <c r="E234" s="136" t="s">
        <v>13</v>
      </c>
      <c r="F234" s="140">
        <v>3528</v>
      </c>
      <c r="G234" s="140">
        <v>1065</v>
      </c>
      <c r="H234" s="130">
        <f>ROUND(D234*F234, 0)</f>
        <v>24696</v>
      </c>
      <c r="I234" s="130">
        <f>ROUND(D234*G234, 0)</f>
        <v>7455</v>
      </c>
      <c r="K234" s="182"/>
      <c r="L234" s="182"/>
    </row>
    <row r="235" spans="1:12" s="131" customFormat="1" x14ac:dyDescent="0.25">
      <c r="A235" s="133"/>
      <c r="B235" s="122"/>
      <c r="C235" s="123"/>
      <c r="D235" s="124"/>
      <c r="E235" s="122"/>
      <c r="F235" s="125"/>
      <c r="G235" s="125"/>
      <c r="H235" s="130"/>
      <c r="I235" s="130"/>
      <c r="K235" s="175"/>
      <c r="L235" s="175"/>
    </row>
    <row r="236" spans="1:12" s="131" customFormat="1" ht="38.25" x14ac:dyDescent="0.25">
      <c r="A236" s="139">
        <v>28</v>
      </c>
      <c r="B236" s="136" t="s">
        <v>131</v>
      </c>
      <c r="C236" s="137" t="s">
        <v>132</v>
      </c>
      <c r="D236" s="138">
        <v>12</v>
      </c>
      <c r="E236" s="136" t="s">
        <v>13</v>
      </c>
      <c r="F236" s="140">
        <v>1159</v>
      </c>
      <c r="G236" s="140">
        <v>1065</v>
      </c>
      <c r="H236" s="130">
        <f>ROUND(D236*F236, 0)</f>
        <v>13908</v>
      </c>
      <c r="I236" s="130">
        <f>ROUND(D236*G236, 0)</f>
        <v>12780</v>
      </c>
      <c r="K236" s="182"/>
      <c r="L236" s="182"/>
    </row>
    <row r="237" spans="1:12" s="131" customFormat="1" x14ac:dyDescent="0.25">
      <c r="A237" s="133"/>
      <c r="B237" s="122"/>
      <c r="C237" s="123"/>
      <c r="D237" s="124"/>
      <c r="E237" s="122"/>
      <c r="F237" s="125"/>
      <c r="G237" s="125"/>
      <c r="H237" s="130"/>
      <c r="I237" s="130"/>
    </row>
    <row r="238" spans="1:12" s="131" customFormat="1" ht="38.25" x14ac:dyDescent="0.25">
      <c r="A238" s="139">
        <v>29</v>
      </c>
      <c r="B238" s="136" t="s">
        <v>195</v>
      </c>
      <c r="C238" s="137" t="s">
        <v>196</v>
      </c>
      <c r="D238" s="138">
        <v>6</v>
      </c>
      <c r="E238" s="136" t="s">
        <v>13</v>
      </c>
      <c r="F238" s="140">
        <v>1554</v>
      </c>
      <c r="G238" s="140">
        <v>1065</v>
      </c>
      <c r="H238" s="130">
        <f>ROUND(D238*F238, 0)</f>
        <v>9324</v>
      </c>
      <c r="I238" s="130">
        <f>ROUND(D238*G238, 0)</f>
        <v>6390</v>
      </c>
      <c r="K238" s="182"/>
      <c r="L238" s="182"/>
    </row>
    <row r="239" spans="1:12" s="131" customFormat="1" x14ac:dyDescent="0.25">
      <c r="A239" s="133"/>
      <c r="B239" s="122"/>
      <c r="C239" s="123"/>
      <c r="D239" s="124"/>
      <c r="E239" s="122"/>
      <c r="F239" s="125"/>
      <c r="G239" s="125"/>
      <c r="H239" s="130"/>
      <c r="I239" s="130"/>
      <c r="K239" s="175"/>
      <c r="L239" s="175"/>
    </row>
    <row r="240" spans="1:12" s="131" customFormat="1" ht="38.25" x14ac:dyDescent="0.25">
      <c r="A240" s="139">
        <v>30</v>
      </c>
      <c r="B240" s="136" t="s">
        <v>197</v>
      </c>
      <c r="C240" s="137" t="s">
        <v>198</v>
      </c>
      <c r="D240" s="138">
        <v>2</v>
      </c>
      <c r="E240" s="136" t="s">
        <v>13</v>
      </c>
      <c r="F240" s="140">
        <v>1240</v>
      </c>
      <c r="G240" s="140">
        <v>1065</v>
      </c>
      <c r="H240" s="130">
        <f>ROUND(D240*F240, 0)</f>
        <v>2480</v>
      </c>
      <c r="I240" s="130">
        <f>ROUND(D240*G240, 0)</f>
        <v>2130</v>
      </c>
      <c r="K240" s="182"/>
      <c r="L240" s="182"/>
    </row>
    <row r="241" spans="1:12" s="131" customFormat="1" x14ac:dyDescent="0.25">
      <c r="A241" s="133"/>
      <c r="B241" s="122"/>
      <c r="C241" s="123"/>
      <c r="D241" s="124"/>
      <c r="E241" s="122"/>
      <c r="F241" s="125"/>
      <c r="G241" s="125"/>
      <c r="H241" s="130"/>
      <c r="I241" s="130"/>
      <c r="K241" s="175"/>
      <c r="L241" s="175"/>
    </row>
    <row r="242" spans="1:12" s="131" customFormat="1" ht="63.75" x14ac:dyDescent="0.25">
      <c r="A242" s="139">
        <v>31</v>
      </c>
      <c r="B242" s="136" t="s">
        <v>199</v>
      </c>
      <c r="C242" s="137" t="s">
        <v>200</v>
      </c>
      <c r="D242" s="138">
        <v>2</v>
      </c>
      <c r="E242" s="136" t="s">
        <v>13</v>
      </c>
      <c r="F242" s="140">
        <v>2570</v>
      </c>
      <c r="G242" s="140">
        <v>1065</v>
      </c>
      <c r="H242" s="130">
        <f>ROUND(D242*F242, 0)</f>
        <v>5140</v>
      </c>
      <c r="I242" s="130">
        <f>ROUND(D242*G242, 0)</f>
        <v>2130</v>
      </c>
      <c r="K242" s="182"/>
      <c r="L242" s="182"/>
    </row>
    <row r="243" spans="1:12" s="131" customFormat="1" x14ac:dyDescent="0.25">
      <c r="A243" s="133"/>
      <c r="B243" s="122"/>
      <c r="C243" s="123"/>
      <c r="D243" s="124"/>
      <c r="E243" s="122"/>
      <c r="F243" s="125"/>
      <c r="G243" s="125"/>
      <c r="H243" s="130"/>
      <c r="I243" s="130"/>
      <c r="K243" s="175"/>
      <c r="L243" s="175"/>
    </row>
    <row r="244" spans="1:12" s="131" customFormat="1" ht="51" x14ac:dyDescent="0.25">
      <c r="A244" s="139">
        <v>32</v>
      </c>
      <c r="B244" s="136" t="s">
        <v>201</v>
      </c>
      <c r="C244" s="137" t="s">
        <v>202</v>
      </c>
      <c r="D244" s="138">
        <v>3</v>
      </c>
      <c r="E244" s="136" t="s">
        <v>13</v>
      </c>
      <c r="F244" s="140">
        <v>6317</v>
      </c>
      <c r="G244" s="140">
        <v>1065</v>
      </c>
      <c r="H244" s="130">
        <f>ROUND(D244*F244, 0)</f>
        <v>18951</v>
      </c>
      <c r="I244" s="130">
        <f>ROUND(D244*G244, 0)</f>
        <v>3195</v>
      </c>
      <c r="K244" s="182"/>
      <c r="L244" s="182"/>
    </row>
    <row r="245" spans="1:12" s="131" customFormat="1" x14ac:dyDescent="0.25">
      <c r="A245" s="133"/>
      <c r="B245" s="122"/>
      <c r="C245" s="123"/>
      <c r="D245" s="124"/>
      <c r="E245" s="122"/>
      <c r="F245" s="125"/>
      <c r="G245" s="125"/>
      <c r="H245" s="130"/>
      <c r="I245" s="130"/>
    </row>
    <row r="246" spans="1:12" s="131" customFormat="1" ht="38.25" x14ac:dyDescent="0.25">
      <c r="A246" s="139">
        <v>33</v>
      </c>
      <c r="B246" s="136" t="s">
        <v>203</v>
      </c>
      <c r="C246" s="137" t="s">
        <v>204</v>
      </c>
      <c r="D246" s="138">
        <v>1</v>
      </c>
      <c r="E246" s="136" t="s">
        <v>13</v>
      </c>
      <c r="F246" s="140">
        <v>23337</v>
      </c>
      <c r="G246" s="140">
        <v>1065</v>
      </c>
      <c r="H246" s="130">
        <f>ROUND(D246*F246, 0)</f>
        <v>23337</v>
      </c>
      <c r="I246" s="130">
        <f>ROUND(D246*G246, 0)</f>
        <v>1065</v>
      </c>
      <c r="K246" s="182"/>
      <c r="L246" s="182"/>
    </row>
    <row r="247" spans="1:12" s="131" customFormat="1" x14ac:dyDescent="0.25">
      <c r="A247" s="133"/>
      <c r="B247" s="122"/>
      <c r="C247" s="123"/>
      <c r="D247" s="124"/>
      <c r="E247" s="122"/>
      <c r="F247" s="125"/>
      <c r="G247" s="125"/>
      <c r="H247" s="130"/>
      <c r="I247" s="130"/>
      <c r="K247" s="175"/>
      <c r="L247" s="175"/>
    </row>
    <row r="248" spans="1:12" s="131" customFormat="1" ht="76.5" x14ac:dyDescent="0.25">
      <c r="A248" s="139">
        <v>34</v>
      </c>
      <c r="B248" s="136" t="s">
        <v>205</v>
      </c>
      <c r="C248" s="137" t="s">
        <v>206</v>
      </c>
      <c r="D248" s="138">
        <v>1</v>
      </c>
      <c r="E248" s="136" t="s">
        <v>13</v>
      </c>
      <c r="F248" s="140">
        <v>4169</v>
      </c>
      <c r="G248" s="140">
        <v>1065</v>
      </c>
      <c r="H248" s="130">
        <f>ROUND(D248*F248, 0)</f>
        <v>4169</v>
      </c>
      <c r="I248" s="130">
        <f>ROUND(D248*G248, 0)</f>
        <v>1065</v>
      </c>
      <c r="K248" s="182"/>
      <c r="L248" s="182"/>
    </row>
    <row r="249" spans="1:12" s="131" customFormat="1" x14ac:dyDescent="0.25">
      <c r="A249" s="133"/>
      <c r="B249" s="122"/>
      <c r="C249" s="123"/>
      <c r="D249" s="124"/>
      <c r="E249" s="122"/>
      <c r="F249" s="125"/>
      <c r="G249" s="125"/>
      <c r="H249" s="130"/>
      <c r="I249" s="130"/>
      <c r="K249" s="175"/>
      <c r="L249" s="175"/>
    </row>
    <row r="250" spans="1:12" s="131" customFormat="1" ht="76.5" x14ac:dyDescent="0.25">
      <c r="A250" s="139">
        <v>35</v>
      </c>
      <c r="B250" s="136" t="s">
        <v>207</v>
      </c>
      <c r="C250" s="137" t="s">
        <v>208</v>
      </c>
      <c r="D250" s="138">
        <v>1</v>
      </c>
      <c r="E250" s="136" t="s">
        <v>13</v>
      </c>
      <c r="F250" s="140">
        <v>14338</v>
      </c>
      <c r="G250" s="140">
        <v>4695</v>
      </c>
      <c r="H250" s="130">
        <f>ROUND(D250*F250, 0)</f>
        <v>14338</v>
      </c>
      <c r="I250" s="130">
        <f>ROUND(D250*G250, 0)</f>
        <v>4695</v>
      </c>
      <c r="K250" s="182"/>
      <c r="L250" s="182"/>
    </row>
    <row r="251" spans="1:12" s="131" customFormat="1" x14ac:dyDescent="0.25">
      <c r="A251" s="133"/>
      <c r="B251" s="122"/>
      <c r="C251" s="123"/>
      <c r="D251" s="124"/>
      <c r="E251" s="122"/>
      <c r="F251" s="125"/>
      <c r="G251" s="125"/>
      <c r="H251" s="130"/>
      <c r="I251" s="130"/>
      <c r="K251" s="175"/>
      <c r="L251" s="175"/>
    </row>
    <row r="252" spans="1:12" s="131" customFormat="1" ht="51" x14ac:dyDescent="0.25">
      <c r="A252" s="139">
        <v>36</v>
      </c>
      <c r="B252" s="136" t="s">
        <v>209</v>
      </c>
      <c r="C252" s="137" t="s">
        <v>210</v>
      </c>
      <c r="D252" s="138">
        <v>3</v>
      </c>
      <c r="E252" s="136" t="s">
        <v>13</v>
      </c>
      <c r="F252" s="140">
        <v>17106</v>
      </c>
      <c r="G252" s="140">
        <v>3164</v>
      </c>
      <c r="H252" s="130">
        <f>ROUND(D252*F252, 0)</f>
        <v>51318</v>
      </c>
      <c r="I252" s="130">
        <f>ROUND(D252*G252, 0)</f>
        <v>9492</v>
      </c>
      <c r="K252" s="182"/>
      <c r="L252" s="182"/>
    </row>
    <row r="253" spans="1:12" s="131" customFormat="1" x14ac:dyDescent="0.25">
      <c r="A253" s="133"/>
      <c r="B253" s="122"/>
      <c r="C253" s="123"/>
      <c r="D253" s="124"/>
      <c r="E253" s="122"/>
      <c r="F253" s="125"/>
      <c r="G253" s="125"/>
      <c r="H253" s="130"/>
      <c r="I253" s="130"/>
    </row>
    <row r="254" spans="1:12" s="131" customFormat="1" ht="63.75" x14ac:dyDescent="0.25">
      <c r="A254" s="139">
        <v>37</v>
      </c>
      <c r="B254" s="136" t="s">
        <v>211</v>
      </c>
      <c r="C254" s="137" t="s">
        <v>212</v>
      </c>
      <c r="D254" s="138">
        <v>18</v>
      </c>
      <c r="E254" s="136" t="s">
        <v>13</v>
      </c>
      <c r="F254" s="140">
        <v>1483</v>
      </c>
      <c r="G254" s="140">
        <v>2597</v>
      </c>
      <c r="H254" s="130">
        <f>ROUND(D254*F254, 0)</f>
        <v>26694</v>
      </c>
      <c r="I254" s="130">
        <f>ROUND(D254*G254, 0)</f>
        <v>46746</v>
      </c>
      <c r="K254" s="182"/>
      <c r="L254" s="182"/>
    </row>
    <row r="255" spans="1:12" s="131" customFormat="1" x14ac:dyDescent="0.25">
      <c r="A255" s="133"/>
      <c r="B255" s="122"/>
      <c r="C255" s="123"/>
      <c r="D255" s="124"/>
      <c r="E255" s="122"/>
      <c r="F255" s="125"/>
      <c r="G255" s="125"/>
      <c r="H255" s="130"/>
      <c r="I255" s="130"/>
      <c r="K255" s="175"/>
      <c r="L255" s="175"/>
    </row>
    <row r="256" spans="1:12" s="131" customFormat="1" ht="63.75" x14ac:dyDescent="0.25">
      <c r="A256" s="139">
        <v>38</v>
      </c>
      <c r="B256" s="136" t="s">
        <v>213</v>
      </c>
      <c r="C256" s="137" t="s">
        <v>214</v>
      </c>
      <c r="D256" s="138">
        <v>3</v>
      </c>
      <c r="E256" s="136" t="s">
        <v>13</v>
      </c>
      <c r="F256" s="140">
        <v>2216</v>
      </c>
      <c r="G256" s="140">
        <v>3097</v>
      </c>
      <c r="H256" s="130">
        <f>ROUND(D256*F256, 0)</f>
        <v>6648</v>
      </c>
      <c r="I256" s="130">
        <f>ROUND(D256*G256, 0)</f>
        <v>9291</v>
      </c>
      <c r="K256" s="182"/>
      <c r="L256" s="182"/>
    </row>
    <row r="257" spans="1:12" s="131" customFormat="1" x14ac:dyDescent="0.25">
      <c r="A257" s="133"/>
      <c r="B257" s="122"/>
      <c r="C257" s="123"/>
      <c r="D257" s="124"/>
      <c r="E257" s="122"/>
      <c r="F257" s="125"/>
      <c r="G257" s="125"/>
      <c r="H257" s="130"/>
      <c r="I257" s="130"/>
      <c r="K257" s="175"/>
      <c r="L257" s="175"/>
    </row>
    <row r="258" spans="1:12" s="131" customFormat="1" ht="63.75" x14ac:dyDescent="0.25">
      <c r="A258" s="139">
        <v>39</v>
      </c>
      <c r="B258" s="136" t="s">
        <v>215</v>
      </c>
      <c r="C258" s="137" t="s">
        <v>216</v>
      </c>
      <c r="D258" s="138">
        <v>12</v>
      </c>
      <c r="E258" s="136" t="s">
        <v>13</v>
      </c>
      <c r="F258" s="140">
        <v>14312</v>
      </c>
      <c r="G258" s="140">
        <v>3297</v>
      </c>
      <c r="H258" s="130">
        <f>ROUND(D258*F258, 0)</f>
        <v>171744</v>
      </c>
      <c r="I258" s="130">
        <f>ROUND(D258*G258, 0)</f>
        <v>39564</v>
      </c>
      <c r="K258" s="182"/>
      <c r="L258" s="182"/>
    </row>
    <row r="259" spans="1:12" s="131" customFormat="1" x14ac:dyDescent="0.25">
      <c r="A259" s="133"/>
      <c r="B259" s="122"/>
      <c r="C259" s="123"/>
      <c r="D259" s="124"/>
      <c r="E259" s="122"/>
      <c r="F259" s="125"/>
      <c r="G259" s="125"/>
      <c r="H259" s="130"/>
      <c r="I259" s="130"/>
      <c r="K259" s="175"/>
      <c r="L259" s="175"/>
    </row>
    <row r="260" spans="1:12" s="131" customFormat="1" ht="63.75" x14ac:dyDescent="0.25">
      <c r="A260" s="139">
        <v>40</v>
      </c>
      <c r="B260" s="136" t="s">
        <v>217</v>
      </c>
      <c r="C260" s="137" t="s">
        <v>218</v>
      </c>
      <c r="D260" s="138">
        <v>1</v>
      </c>
      <c r="E260" s="136" t="s">
        <v>13</v>
      </c>
      <c r="F260" s="140">
        <v>17137</v>
      </c>
      <c r="G260" s="140">
        <v>4328</v>
      </c>
      <c r="H260" s="130">
        <f>ROUND(D260*F260, 0)</f>
        <v>17137</v>
      </c>
      <c r="I260" s="130">
        <f>ROUND(D260*G260, 0)</f>
        <v>4328</v>
      </c>
      <c r="K260" s="182"/>
      <c r="L260" s="182"/>
    </row>
    <row r="261" spans="1:12" s="131" customFormat="1" x14ac:dyDescent="0.25">
      <c r="A261" s="133"/>
      <c r="B261" s="122"/>
      <c r="C261" s="123"/>
      <c r="D261" s="124"/>
      <c r="E261" s="122"/>
      <c r="F261" s="125"/>
      <c r="G261" s="125"/>
      <c r="H261" s="130"/>
      <c r="I261" s="130"/>
    </row>
    <row r="262" spans="1:12" s="131" customFormat="1" ht="38.25" x14ac:dyDescent="0.25">
      <c r="A262" s="139">
        <v>41</v>
      </c>
      <c r="B262" s="136" t="s">
        <v>219</v>
      </c>
      <c r="C262" s="137" t="s">
        <v>220</v>
      </c>
      <c r="D262" s="138">
        <v>1</v>
      </c>
      <c r="E262" s="136" t="s">
        <v>95</v>
      </c>
      <c r="F262" s="140">
        <v>81685</v>
      </c>
      <c r="G262" s="140">
        <v>123846</v>
      </c>
      <c r="H262" s="130">
        <f>ROUND(D262*F262, 0)</f>
        <v>81685</v>
      </c>
      <c r="I262" s="130">
        <f>ROUND(D262*G262, 0)</f>
        <v>123846</v>
      </c>
      <c r="K262" s="182"/>
      <c r="L262" s="182"/>
    </row>
    <row r="263" spans="1:12" s="131" customFormat="1" x14ac:dyDescent="0.25">
      <c r="A263" s="133"/>
      <c r="B263" s="122"/>
      <c r="C263" s="123"/>
      <c r="D263" s="124"/>
      <c r="E263" s="122"/>
      <c r="F263" s="125"/>
      <c r="G263" s="125"/>
      <c r="H263" s="130"/>
      <c r="I263" s="130"/>
      <c r="K263" s="175"/>
      <c r="L263" s="175"/>
    </row>
    <row r="264" spans="1:12" s="131" customFormat="1" ht="51" x14ac:dyDescent="0.25">
      <c r="A264" s="139">
        <v>42</v>
      </c>
      <c r="B264" s="136" t="s">
        <v>221</v>
      </c>
      <c r="C264" s="137" t="s">
        <v>222</v>
      </c>
      <c r="D264" s="138">
        <v>12</v>
      </c>
      <c r="E264" s="136" t="s">
        <v>13</v>
      </c>
      <c r="F264" s="140">
        <v>28050</v>
      </c>
      <c r="G264" s="140">
        <v>4895</v>
      </c>
      <c r="H264" s="130">
        <f>ROUND(D264*F264, 0)</f>
        <v>336600</v>
      </c>
      <c r="I264" s="130">
        <f>ROUND(D264*G264, 0)</f>
        <v>58740</v>
      </c>
      <c r="K264" s="182"/>
      <c r="L264" s="182"/>
    </row>
    <row r="265" spans="1:12" s="131" customFormat="1" x14ac:dyDescent="0.25">
      <c r="A265" s="133"/>
      <c r="B265" s="122"/>
      <c r="C265" s="123"/>
      <c r="D265" s="124"/>
      <c r="E265" s="122"/>
      <c r="F265" s="125"/>
      <c r="G265" s="125"/>
      <c r="H265" s="130"/>
      <c r="I265" s="130"/>
      <c r="K265" s="175"/>
      <c r="L265" s="175"/>
    </row>
    <row r="266" spans="1:12" s="131" customFormat="1" ht="38.25" x14ac:dyDescent="0.25">
      <c r="A266" s="139">
        <v>43</v>
      </c>
      <c r="B266" s="136" t="s">
        <v>223</v>
      </c>
      <c r="C266" s="137" t="s">
        <v>224</v>
      </c>
      <c r="D266" s="138">
        <v>11</v>
      </c>
      <c r="E266" s="136" t="s">
        <v>13</v>
      </c>
      <c r="F266" s="140">
        <v>8161</v>
      </c>
      <c r="G266" s="140">
        <v>3497</v>
      </c>
      <c r="H266" s="130">
        <f>ROUND(D266*F266, 0)</f>
        <v>89771</v>
      </c>
      <c r="I266" s="130">
        <f>ROUND(D266*G266, 0)</f>
        <v>38467</v>
      </c>
      <c r="K266" s="182"/>
      <c r="L266" s="182"/>
    </row>
    <row r="267" spans="1:12" s="131" customFormat="1" x14ac:dyDescent="0.25">
      <c r="A267" s="133"/>
      <c r="B267" s="122"/>
      <c r="C267" s="123"/>
      <c r="D267" s="124"/>
      <c r="E267" s="122"/>
      <c r="F267" s="125"/>
      <c r="G267" s="125"/>
      <c r="H267" s="130"/>
      <c r="I267" s="130"/>
      <c r="K267" s="175"/>
      <c r="L267" s="175"/>
    </row>
    <row r="268" spans="1:12" s="131" customFormat="1" ht="51" x14ac:dyDescent="0.25">
      <c r="A268" s="139">
        <v>44</v>
      </c>
      <c r="B268" s="136" t="s">
        <v>225</v>
      </c>
      <c r="C268" s="137" t="s">
        <v>226</v>
      </c>
      <c r="D268" s="138">
        <v>12</v>
      </c>
      <c r="E268" s="136" t="s">
        <v>13</v>
      </c>
      <c r="F268" s="140">
        <v>7377</v>
      </c>
      <c r="G268" s="140">
        <v>3497</v>
      </c>
      <c r="H268" s="130">
        <f>ROUND(D268*F268, 0)</f>
        <v>88524</v>
      </c>
      <c r="I268" s="130">
        <f>ROUND(D268*G268, 0)</f>
        <v>41964</v>
      </c>
      <c r="K268" s="182"/>
      <c r="L268" s="182"/>
    </row>
    <row r="269" spans="1:12" s="131" customFormat="1" x14ac:dyDescent="0.25">
      <c r="A269" s="133"/>
      <c r="B269" s="122"/>
      <c r="C269" s="123"/>
      <c r="D269" s="124"/>
      <c r="E269" s="122"/>
      <c r="F269" s="125"/>
      <c r="G269" s="125"/>
      <c r="H269" s="130"/>
      <c r="I269" s="130"/>
    </row>
    <row r="270" spans="1:12" s="131" customFormat="1" ht="51" x14ac:dyDescent="0.25">
      <c r="A270" s="139">
        <v>45</v>
      </c>
      <c r="B270" s="136" t="s">
        <v>227</v>
      </c>
      <c r="C270" s="137" t="s">
        <v>228</v>
      </c>
      <c r="D270" s="138">
        <v>66</v>
      </c>
      <c r="E270" s="136" t="s">
        <v>13</v>
      </c>
      <c r="F270" s="140">
        <v>71781</v>
      </c>
      <c r="G270" s="140">
        <v>3529</v>
      </c>
      <c r="H270" s="130">
        <f>ROUND(D270*F270, 0)</f>
        <v>4737546</v>
      </c>
      <c r="I270" s="130">
        <f>ROUND(D270*G270, 0)</f>
        <v>232914</v>
      </c>
      <c r="K270" s="182"/>
      <c r="L270" s="182"/>
    </row>
    <row r="271" spans="1:12" s="131" customFormat="1" x14ac:dyDescent="0.25">
      <c r="A271" s="133"/>
      <c r="B271" s="122"/>
      <c r="C271" s="123"/>
      <c r="D271" s="124"/>
      <c r="E271" s="122"/>
      <c r="F271" s="125"/>
      <c r="G271" s="125"/>
      <c r="H271" s="130"/>
      <c r="I271" s="130"/>
      <c r="K271" s="175"/>
      <c r="L271" s="175"/>
    </row>
    <row r="272" spans="1:12" s="131" customFormat="1" ht="63.75" x14ac:dyDescent="0.25">
      <c r="A272" s="139">
        <v>46</v>
      </c>
      <c r="B272" s="136" t="s">
        <v>229</v>
      </c>
      <c r="C272" s="141" t="s">
        <v>230</v>
      </c>
      <c r="D272" s="138">
        <v>2</v>
      </c>
      <c r="E272" s="136" t="s">
        <v>13</v>
      </c>
      <c r="F272" s="140">
        <v>142974</v>
      </c>
      <c r="G272" s="140">
        <v>1832</v>
      </c>
      <c r="H272" s="130">
        <f>ROUND(D272*F272, 0)</f>
        <v>285948</v>
      </c>
      <c r="I272" s="130">
        <f>ROUND(D272*G272, 0)</f>
        <v>3664</v>
      </c>
      <c r="K272" s="182"/>
      <c r="L272" s="182"/>
    </row>
    <row r="273" spans="1:12" s="131" customFormat="1" x14ac:dyDescent="0.25">
      <c r="A273" s="133"/>
      <c r="B273" s="122"/>
      <c r="C273" s="123"/>
      <c r="D273" s="124"/>
      <c r="E273" s="122"/>
      <c r="F273" s="125"/>
      <c r="G273" s="125"/>
      <c r="H273" s="130"/>
      <c r="I273" s="130"/>
      <c r="K273" s="175"/>
      <c r="L273" s="175"/>
    </row>
    <row r="274" spans="1:12" s="131" customFormat="1" ht="25.5" x14ac:dyDescent="0.25">
      <c r="A274" s="139">
        <v>47</v>
      </c>
      <c r="B274" s="136" t="s">
        <v>231</v>
      </c>
      <c r="C274" s="137" t="s">
        <v>232</v>
      </c>
      <c r="D274" s="138">
        <v>3</v>
      </c>
      <c r="E274" s="136" t="s">
        <v>13</v>
      </c>
      <c r="F274" s="140">
        <v>457</v>
      </c>
      <c r="G274" s="140">
        <v>599</v>
      </c>
      <c r="H274" s="130">
        <f>ROUND(D274*F274, 0)</f>
        <v>1371</v>
      </c>
      <c r="I274" s="130">
        <f>ROUND(D274*G274, 0)</f>
        <v>1797</v>
      </c>
      <c r="K274" s="182"/>
      <c r="L274" s="182"/>
    </row>
    <row r="275" spans="1:12" s="131" customFormat="1" x14ac:dyDescent="0.25">
      <c r="A275" s="133"/>
      <c r="B275" s="122"/>
      <c r="C275" s="123"/>
      <c r="D275" s="124"/>
      <c r="E275" s="122"/>
      <c r="F275" s="125"/>
      <c r="G275" s="125"/>
      <c r="H275" s="130"/>
      <c r="I275" s="130"/>
      <c r="K275" s="175"/>
      <c r="L275" s="175"/>
    </row>
    <row r="276" spans="1:12" s="131" customFormat="1" ht="38.25" x14ac:dyDescent="0.25">
      <c r="A276" s="139">
        <v>48</v>
      </c>
      <c r="B276" s="136" t="s">
        <v>233</v>
      </c>
      <c r="C276" s="137" t="s">
        <v>234</v>
      </c>
      <c r="D276" s="138">
        <v>25</v>
      </c>
      <c r="E276" s="136" t="s">
        <v>13</v>
      </c>
      <c r="F276" s="140">
        <v>650</v>
      </c>
      <c r="G276" s="140">
        <v>1398</v>
      </c>
      <c r="H276" s="130">
        <f>ROUND(D276*F276, 0)</f>
        <v>16250</v>
      </c>
      <c r="I276" s="130">
        <f>ROUND(D276*G276, 0)</f>
        <v>34950</v>
      </c>
      <c r="K276" s="182"/>
      <c r="L276" s="182"/>
    </row>
    <row r="277" spans="1:12" s="131" customFormat="1" x14ac:dyDescent="0.25">
      <c r="A277" s="133"/>
      <c r="B277" s="122"/>
      <c r="C277" s="123"/>
      <c r="D277" s="124"/>
      <c r="E277" s="122"/>
      <c r="F277" s="125"/>
      <c r="G277" s="125"/>
      <c r="H277" s="130"/>
      <c r="I277" s="130"/>
    </row>
    <row r="278" spans="1:12" s="131" customFormat="1" ht="38.25" x14ac:dyDescent="0.25">
      <c r="A278" s="139">
        <v>49</v>
      </c>
      <c r="B278" s="136" t="s">
        <v>133</v>
      </c>
      <c r="C278" s="137" t="s">
        <v>134</v>
      </c>
      <c r="D278" s="138">
        <v>1</v>
      </c>
      <c r="E278" s="136" t="s">
        <v>95</v>
      </c>
      <c r="F278" s="140">
        <v>0</v>
      </c>
      <c r="G278" s="140">
        <v>127188</v>
      </c>
      <c r="H278" s="130">
        <f>ROUND(D278*F278, 0)</f>
        <v>0</v>
      </c>
      <c r="I278" s="130">
        <f>ROUND(D278*G278, 0)</f>
        <v>127188</v>
      </c>
      <c r="K278" s="182"/>
      <c r="L278" s="182"/>
    </row>
    <row r="279" spans="1:12" s="131" customFormat="1" x14ac:dyDescent="0.25">
      <c r="A279" s="133"/>
      <c r="B279" s="122"/>
      <c r="C279" s="123"/>
      <c r="D279" s="124"/>
      <c r="E279" s="122"/>
      <c r="F279" s="125"/>
      <c r="G279" s="125"/>
      <c r="H279" s="130"/>
      <c r="I279" s="130"/>
      <c r="K279" s="175"/>
      <c r="L279" s="175"/>
    </row>
    <row r="280" spans="1:12" s="131" customFormat="1" ht="38.25" x14ac:dyDescent="0.25">
      <c r="A280" s="139">
        <v>50</v>
      </c>
      <c r="B280" s="143" t="s">
        <v>235</v>
      </c>
      <c r="C280" s="144" t="s">
        <v>236</v>
      </c>
      <c r="D280" s="145">
        <v>2</v>
      </c>
      <c r="E280" s="143" t="s">
        <v>13</v>
      </c>
      <c r="F280" s="146">
        <v>7416</v>
      </c>
      <c r="G280" s="146">
        <v>3729</v>
      </c>
      <c r="H280" s="130">
        <f>ROUND(D280*F280, 0)</f>
        <v>14832</v>
      </c>
      <c r="I280" s="130">
        <f>ROUND(D280*G280, 0)</f>
        <v>7458</v>
      </c>
      <c r="K280" s="182"/>
      <c r="L280" s="182"/>
    </row>
    <row r="281" spans="1:12" s="131" customFormat="1" x14ac:dyDescent="0.25">
      <c r="A281" s="133"/>
      <c r="B281" s="136"/>
      <c r="C281" s="137"/>
      <c r="D281" s="138"/>
      <c r="E281" s="136"/>
      <c r="F281" s="140"/>
      <c r="G281" s="140"/>
      <c r="H281" s="130"/>
      <c r="I281" s="130"/>
      <c r="K281" s="175"/>
      <c r="L281" s="175"/>
    </row>
    <row r="282" spans="1:12" s="131" customFormat="1" ht="127.5" x14ac:dyDescent="0.25">
      <c r="A282" s="139">
        <v>51</v>
      </c>
      <c r="B282" s="143" t="s">
        <v>237</v>
      </c>
      <c r="C282" s="147" t="s">
        <v>238</v>
      </c>
      <c r="D282" s="145">
        <v>1</v>
      </c>
      <c r="E282" s="143" t="s">
        <v>95</v>
      </c>
      <c r="F282" s="146">
        <v>114309</v>
      </c>
      <c r="G282" s="146">
        <v>73674</v>
      </c>
      <c r="H282" s="130">
        <f>ROUND(D282*F282, 0)</f>
        <v>114309</v>
      </c>
      <c r="I282" s="130">
        <f>ROUND(D282*G282, 0)</f>
        <v>73674</v>
      </c>
      <c r="K282" s="182"/>
      <c r="L282" s="182"/>
    </row>
    <row r="283" spans="1:12" s="131" customFormat="1" ht="15" x14ac:dyDescent="0.25">
      <c r="A283" s="133"/>
      <c r="B283" s="142"/>
      <c r="C283" s="144"/>
      <c r="D283" s="142"/>
      <c r="E283" s="142"/>
      <c r="F283" s="142"/>
      <c r="G283" s="142"/>
      <c r="H283" s="130"/>
      <c r="I283" s="130"/>
      <c r="K283" s="175"/>
      <c r="L283" s="175"/>
    </row>
    <row r="284" spans="1:12" s="131" customFormat="1" ht="38.25" x14ac:dyDescent="0.25">
      <c r="A284" s="139">
        <v>52</v>
      </c>
      <c r="B284" s="143" t="s">
        <v>239</v>
      </c>
      <c r="C284" s="144" t="s">
        <v>240</v>
      </c>
      <c r="D284" s="145">
        <v>1</v>
      </c>
      <c r="E284" s="143" t="s">
        <v>95</v>
      </c>
      <c r="F284" s="146">
        <v>17079</v>
      </c>
      <c r="G284" s="146">
        <v>45125</v>
      </c>
      <c r="H284" s="130">
        <f>ROUND(D284*F284, 0)</f>
        <v>17079</v>
      </c>
      <c r="I284" s="130">
        <f>ROUND(D284*G284, 0)</f>
        <v>45125</v>
      </c>
      <c r="K284" s="182"/>
      <c r="L284" s="182"/>
    </row>
    <row r="285" spans="1:12" s="131" customFormat="1" x14ac:dyDescent="0.25">
      <c r="A285" s="133"/>
      <c r="B285" s="122"/>
      <c r="C285" s="123"/>
      <c r="D285" s="124"/>
      <c r="E285" s="122"/>
      <c r="F285" s="125"/>
      <c r="G285" s="125"/>
      <c r="H285" s="130"/>
      <c r="I285" s="130"/>
    </row>
    <row r="286" spans="1:12" s="131" customFormat="1" ht="51" x14ac:dyDescent="0.25">
      <c r="A286" s="139">
        <v>53</v>
      </c>
      <c r="B286" s="148" t="s">
        <v>241</v>
      </c>
      <c r="C286" s="149" t="s">
        <v>242</v>
      </c>
      <c r="D286" s="150">
        <v>3</v>
      </c>
      <c r="E286" s="148" t="s">
        <v>13</v>
      </c>
      <c r="F286" s="151">
        <v>31987</v>
      </c>
      <c r="G286" s="151">
        <v>6326</v>
      </c>
      <c r="H286" s="130">
        <f>ROUND(D286*F286, 0)</f>
        <v>95961</v>
      </c>
      <c r="I286" s="130">
        <f>ROUND(D286*G286, 0)</f>
        <v>18978</v>
      </c>
      <c r="K286" s="182"/>
      <c r="L286" s="182"/>
    </row>
    <row r="287" spans="1:12" x14ac:dyDescent="0.25">
      <c r="A287" s="67"/>
      <c r="B287" s="76"/>
      <c r="C287" s="77"/>
      <c r="D287" s="78"/>
      <c r="E287" s="76"/>
      <c r="F287" s="79"/>
      <c r="G287" s="79"/>
      <c r="H287" s="10"/>
      <c r="I287" s="10"/>
      <c r="K287" s="175"/>
      <c r="L287" s="175"/>
    </row>
    <row r="288" spans="1:12" x14ac:dyDescent="0.25">
      <c r="A288" s="51"/>
      <c r="B288" s="12"/>
      <c r="C288" s="58"/>
      <c r="D288" s="52"/>
      <c r="E288" s="12"/>
      <c r="F288" s="45"/>
      <c r="G288" s="45"/>
      <c r="H288" s="45">
        <f>ROUND(SUM(H182:H287),0)</f>
        <v>7251110</v>
      </c>
      <c r="I288" s="45">
        <f>ROUND(SUM(I182:I287),0)</f>
        <v>2334116</v>
      </c>
      <c r="K288" s="182"/>
      <c r="L288" s="182"/>
    </row>
    <row r="289" spans="1:12" x14ac:dyDescent="0.25">
      <c r="K289" s="175"/>
      <c r="L289" s="175"/>
    </row>
    <row r="290" spans="1:12" x14ac:dyDescent="0.25">
      <c r="K290" s="182"/>
      <c r="L290" s="182"/>
    </row>
    <row r="291" spans="1:12" x14ac:dyDescent="0.25">
      <c r="B291" s="62" t="str">
        <f>B19</f>
        <v>Épületgépészeti szerelés</v>
      </c>
      <c r="C291" s="63"/>
      <c r="K291" s="175"/>
      <c r="L291" s="175"/>
    </row>
    <row r="292" spans="1:12" ht="25.5" x14ac:dyDescent="0.25">
      <c r="A292" s="51" t="s">
        <v>3</v>
      </c>
      <c r="B292" s="12" t="s">
        <v>4</v>
      </c>
      <c r="C292" s="12" t="s">
        <v>5</v>
      </c>
      <c r="D292" s="52" t="s">
        <v>6</v>
      </c>
      <c r="E292" s="12" t="s">
        <v>7</v>
      </c>
      <c r="F292" s="45" t="s">
        <v>8</v>
      </c>
      <c r="G292" s="45" t="s">
        <v>9</v>
      </c>
      <c r="H292" s="45" t="s">
        <v>10</v>
      </c>
      <c r="I292" s="45" t="s">
        <v>11</v>
      </c>
      <c r="K292" s="182"/>
      <c r="L292" s="182"/>
    </row>
    <row r="293" spans="1:12" ht="51" x14ac:dyDescent="0.25">
      <c r="A293" s="164">
        <v>1</v>
      </c>
      <c r="B293" s="161" t="s">
        <v>262</v>
      </c>
      <c r="C293" s="162" t="s">
        <v>263</v>
      </c>
      <c r="D293" s="163">
        <v>65</v>
      </c>
      <c r="E293" s="161" t="s">
        <v>23</v>
      </c>
      <c r="F293" s="163">
        <v>0</v>
      </c>
      <c r="G293" s="163">
        <v>833</v>
      </c>
      <c r="H293" s="10">
        <f>ROUND(D293*F293, 0)</f>
        <v>0</v>
      </c>
      <c r="I293" s="10">
        <f>ROUND(D293*G293, 0)</f>
        <v>54145</v>
      </c>
      <c r="K293" s="182"/>
      <c r="L293" s="182"/>
    </row>
    <row r="294" spans="1:12" x14ac:dyDescent="0.25">
      <c r="A294" s="133"/>
      <c r="B294" s="157"/>
      <c r="C294" s="158"/>
      <c r="D294" s="32"/>
      <c r="E294" s="157"/>
      <c r="F294" s="118"/>
      <c r="G294" s="118"/>
      <c r="H294" s="10"/>
      <c r="I294" s="10"/>
      <c r="K294" s="175"/>
      <c r="L294" s="175"/>
    </row>
    <row r="295" spans="1:12" ht="38.25" x14ac:dyDescent="0.25">
      <c r="A295" s="164">
        <v>2</v>
      </c>
      <c r="B295" s="161" t="s">
        <v>264</v>
      </c>
      <c r="C295" s="162" t="s">
        <v>265</v>
      </c>
      <c r="D295" s="163">
        <v>20</v>
      </c>
      <c r="E295" s="161" t="s">
        <v>23</v>
      </c>
      <c r="F295" s="163">
        <v>0</v>
      </c>
      <c r="G295" s="163">
        <v>700</v>
      </c>
      <c r="H295" s="10">
        <f>ROUND(D295*F295, 0)</f>
        <v>0</v>
      </c>
      <c r="I295" s="10">
        <f>ROUND(D295*G295, 0)</f>
        <v>14000</v>
      </c>
      <c r="K295" s="182"/>
      <c r="L295" s="182"/>
    </row>
    <row r="296" spans="1:12" x14ac:dyDescent="0.25">
      <c r="A296" s="133"/>
      <c r="B296" s="157"/>
      <c r="C296" s="135"/>
      <c r="D296" s="32"/>
      <c r="E296" s="157"/>
      <c r="F296" s="118"/>
      <c r="G296" s="118"/>
      <c r="H296" s="10"/>
      <c r="I296" s="10"/>
      <c r="K296" s="175"/>
      <c r="L296" s="175"/>
    </row>
    <row r="297" spans="1:12" ht="38.25" x14ac:dyDescent="0.25">
      <c r="A297" s="164">
        <v>3</v>
      </c>
      <c r="B297" s="161" t="s">
        <v>266</v>
      </c>
      <c r="C297" s="162" t="s">
        <v>267</v>
      </c>
      <c r="D297" s="163">
        <v>28</v>
      </c>
      <c r="E297" s="161" t="s">
        <v>23</v>
      </c>
      <c r="F297" s="163">
        <v>0</v>
      </c>
      <c r="G297" s="163">
        <v>966</v>
      </c>
      <c r="H297" s="10">
        <f>ROUND(D297*F297, 0)</f>
        <v>0</v>
      </c>
      <c r="I297" s="10">
        <f>ROUND(D297*G297, 0)</f>
        <v>27048</v>
      </c>
      <c r="K297" s="182"/>
      <c r="L297" s="182"/>
    </row>
    <row r="298" spans="1:12" s="131" customFormat="1" x14ac:dyDescent="0.25">
      <c r="A298" s="133"/>
      <c r="B298" s="157"/>
      <c r="C298" s="135"/>
      <c r="D298" s="132"/>
      <c r="E298" s="157"/>
      <c r="F298" s="134"/>
      <c r="G298" s="134"/>
      <c r="H298" s="130"/>
      <c r="I298" s="130"/>
      <c r="K298" s="175"/>
      <c r="L298" s="175"/>
    </row>
    <row r="299" spans="1:12" s="131" customFormat="1" ht="25.5" x14ac:dyDescent="0.25">
      <c r="A299" s="164">
        <v>4</v>
      </c>
      <c r="B299" s="161" t="s">
        <v>268</v>
      </c>
      <c r="C299" s="162" t="s">
        <v>269</v>
      </c>
      <c r="D299" s="163">
        <v>5</v>
      </c>
      <c r="E299" s="161" t="s">
        <v>13</v>
      </c>
      <c r="F299" s="163">
        <v>0</v>
      </c>
      <c r="G299" s="163">
        <v>866</v>
      </c>
      <c r="H299" s="130">
        <f>ROUND(D299*F299, 0)</f>
        <v>0</v>
      </c>
      <c r="I299" s="130">
        <f>ROUND(D299*G299, 0)</f>
        <v>4330</v>
      </c>
      <c r="K299" s="182"/>
      <c r="L299" s="182"/>
    </row>
    <row r="300" spans="1:12" s="131" customFormat="1" x14ac:dyDescent="0.25">
      <c r="A300" s="133"/>
      <c r="B300" s="157"/>
      <c r="C300" s="135"/>
      <c r="D300" s="132"/>
      <c r="E300" s="157"/>
      <c r="F300" s="134"/>
      <c r="G300" s="134"/>
      <c r="H300" s="130"/>
      <c r="I300" s="130"/>
    </row>
    <row r="301" spans="1:12" s="131" customFormat="1" ht="76.5" x14ac:dyDescent="0.25">
      <c r="A301" s="164">
        <v>5</v>
      </c>
      <c r="B301" s="161" t="s">
        <v>270</v>
      </c>
      <c r="C301" s="162" t="s">
        <v>271</v>
      </c>
      <c r="D301" s="163">
        <v>10</v>
      </c>
      <c r="E301" s="161" t="s">
        <v>23</v>
      </c>
      <c r="F301" s="163">
        <v>849</v>
      </c>
      <c r="G301" s="163">
        <v>1532</v>
      </c>
      <c r="H301" s="130">
        <f>ROUND(D301*F301, 0)</f>
        <v>8490</v>
      </c>
      <c r="I301" s="130">
        <f>ROUND(D301*G301, 0)</f>
        <v>15320</v>
      </c>
      <c r="K301" s="182"/>
      <c r="L301" s="182"/>
    </row>
    <row r="302" spans="1:12" s="131" customFormat="1" x14ac:dyDescent="0.25">
      <c r="A302" s="133"/>
      <c r="B302" s="157"/>
      <c r="C302" s="135"/>
      <c r="D302" s="132"/>
      <c r="E302" s="157"/>
      <c r="F302" s="134"/>
      <c r="G302" s="134"/>
      <c r="H302" s="130"/>
      <c r="I302" s="130"/>
      <c r="K302" s="175"/>
      <c r="L302" s="175"/>
    </row>
    <row r="303" spans="1:12" s="131" customFormat="1" ht="76.5" x14ac:dyDescent="0.25">
      <c r="A303" s="164">
        <v>6</v>
      </c>
      <c r="B303" s="161" t="s">
        <v>272</v>
      </c>
      <c r="C303" s="162" t="s">
        <v>273</v>
      </c>
      <c r="D303" s="163">
        <v>12</v>
      </c>
      <c r="E303" s="161" t="s">
        <v>23</v>
      </c>
      <c r="F303" s="163">
        <v>979</v>
      </c>
      <c r="G303" s="163">
        <v>1699</v>
      </c>
      <c r="H303" s="130">
        <f>ROUND(D303*F303, 0)</f>
        <v>11748</v>
      </c>
      <c r="I303" s="130">
        <f>ROUND(D303*G303, 0)</f>
        <v>20388</v>
      </c>
      <c r="K303" s="182"/>
      <c r="L303" s="182"/>
    </row>
    <row r="304" spans="1:12" s="131" customFormat="1" x14ac:dyDescent="0.25">
      <c r="A304" s="133"/>
      <c r="B304" s="157"/>
      <c r="C304" s="135"/>
      <c r="D304" s="132"/>
      <c r="E304" s="157"/>
      <c r="F304" s="134"/>
      <c r="G304" s="134"/>
      <c r="H304" s="130"/>
      <c r="I304" s="130"/>
      <c r="K304" s="175"/>
      <c r="L304" s="175"/>
    </row>
    <row r="305" spans="1:12" s="131" customFormat="1" ht="76.5" x14ac:dyDescent="0.25">
      <c r="A305" s="164">
        <v>7</v>
      </c>
      <c r="B305" s="161" t="s">
        <v>274</v>
      </c>
      <c r="C305" s="162" t="s">
        <v>275</v>
      </c>
      <c r="D305" s="163">
        <v>6</v>
      </c>
      <c r="E305" s="161" t="s">
        <v>23</v>
      </c>
      <c r="F305" s="163">
        <v>1281</v>
      </c>
      <c r="G305" s="163">
        <v>1931</v>
      </c>
      <c r="H305" s="130">
        <f>ROUND(D305*F305, 0)</f>
        <v>7686</v>
      </c>
      <c r="I305" s="130">
        <f>ROUND(D305*G305, 0)</f>
        <v>11586</v>
      </c>
      <c r="K305" s="182"/>
      <c r="L305" s="182"/>
    </row>
    <row r="306" spans="1:12" s="131" customFormat="1" x14ac:dyDescent="0.25">
      <c r="A306" s="133"/>
      <c r="B306" s="157"/>
      <c r="C306" s="135"/>
      <c r="D306" s="132"/>
      <c r="E306" s="157"/>
      <c r="F306" s="134"/>
      <c r="G306" s="134"/>
      <c r="H306" s="130"/>
      <c r="I306" s="130"/>
      <c r="K306" s="175"/>
      <c r="L306" s="175"/>
    </row>
    <row r="307" spans="1:12" s="131" customFormat="1" ht="51" x14ac:dyDescent="0.25">
      <c r="A307" s="164">
        <v>8</v>
      </c>
      <c r="B307" s="161" t="s">
        <v>276</v>
      </c>
      <c r="C307" s="162" t="s">
        <v>277</v>
      </c>
      <c r="D307" s="163">
        <v>4</v>
      </c>
      <c r="E307" s="161" t="s">
        <v>23</v>
      </c>
      <c r="F307" s="163">
        <v>0</v>
      </c>
      <c r="G307" s="163">
        <v>2197</v>
      </c>
      <c r="H307" s="130">
        <f>ROUND(D307*F307, 0)</f>
        <v>0</v>
      </c>
      <c r="I307" s="130">
        <f>ROUND(D307*G307, 0)</f>
        <v>8788</v>
      </c>
      <c r="K307" s="182"/>
      <c r="L307" s="182"/>
    </row>
    <row r="308" spans="1:12" s="131" customFormat="1" x14ac:dyDescent="0.25">
      <c r="A308" s="133"/>
      <c r="B308" s="157"/>
      <c r="C308" s="135"/>
      <c r="D308" s="132"/>
      <c r="E308" s="157"/>
      <c r="F308" s="134"/>
      <c r="G308" s="134"/>
      <c r="H308" s="130"/>
      <c r="I308" s="130"/>
    </row>
    <row r="309" spans="1:12" s="131" customFormat="1" ht="76.5" x14ac:dyDescent="0.25">
      <c r="A309" s="164">
        <v>9</v>
      </c>
      <c r="B309" s="161" t="s">
        <v>278</v>
      </c>
      <c r="C309" s="162" t="s">
        <v>279</v>
      </c>
      <c r="D309" s="163">
        <v>34</v>
      </c>
      <c r="E309" s="161" t="s">
        <v>23</v>
      </c>
      <c r="F309" s="163">
        <v>2017</v>
      </c>
      <c r="G309" s="163">
        <v>2764</v>
      </c>
      <c r="H309" s="130">
        <f>ROUND(D309*F309, 0)</f>
        <v>68578</v>
      </c>
      <c r="I309" s="130">
        <f>ROUND(D309*G309, 0)</f>
        <v>93976</v>
      </c>
      <c r="K309" s="182"/>
      <c r="L309" s="182"/>
    </row>
    <row r="310" spans="1:12" s="131" customFormat="1" x14ac:dyDescent="0.25">
      <c r="A310" s="133"/>
      <c r="B310" s="157"/>
      <c r="C310" s="135"/>
      <c r="D310" s="132"/>
      <c r="E310" s="157"/>
      <c r="F310" s="134"/>
      <c r="G310" s="134"/>
      <c r="H310" s="130"/>
      <c r="I310" s="130"/>
      <c r="K310" s="175"/>
      <c r="L310" s="175"/>
    </row>
    <row r="311" spans="1:12" s="131" customFormat="1" ht="76.5" x14ac:dyDescent="0.25">
      <c r="A311" s="164">
        <v>10</v>
      </c>
      <c r="B311" s="161" t="s">
        <v>280</v>
      </c>
      <c r="C311" s="162" t="s">
        <v>281</v>
      </c>
      <c r="D311" s="163">
        <v>1</v>
      </c>
      <c r="E311" s="161" t="s">
        <v>13</v>
      </c>
      <c r="F311" s="163">
        <v>1071</v>
      </c>
      <c r="G311" s="163">
        <v>5327</v>
      </c>
      <c r="H311" s="130">
        <f>ROUND(D311*F311, 0)</f>
        <v>1071</v>
      </c>
      <c r="I311" s="130">
        <f>ROUND(D311*G311, 0)</f>
        <v>5327</v>
      </c>
      <c r="K311" s="182"/>
      <c r="L311" s="182"/>
    </row>
    <row r="312" spans="1:12" s="131" customFormat="1" x14ac:dyDescent="0.25">
      <c r="A312" s="133"/>
      <c r="B312" s="157"/>
      <c r="C312" s="135"/>
      <c r="D312" s="132"/>
      <c r="E312" s="157"/>
      <c r="F312" s="134"/>
      <c r="G312" s="134"/>
      <c r="H312" s="130"/>
      <c r="I312" s="130"/>
      <c r="K312" s="175"/>
      <c r="L312" s="175"/>
    </row>
    <row r="313" spans="1:12" s="131" customFormat="1" ht="63.75" x14ac:dyDescent="0.25">
      <c r="A313" s="164">
        <v>11</v>
      </c>
      <c r="B313" s="161" t="s">
        <v>282</v>
      </c>
      <c r="C313" s="162" t="s">
        <v>283</v>
      </c>
      <c r="D313" s="163">
        <v>2</v>
      </c>
      <c r="E313" s="161" t="s">
        <v>13</v>
      </c>
      <c r="F313" s="163">
        <v>3297</v>
      </c>
      <c r="G313" s="163">
        <v>8025</v>
      </c>
      <c r="H313" s="130">
        <f>ROUND(D313*F313, 0)</f>
        <v>6594</v>
      </c>
      <c r="I313" s="130">
        <f>ROUND(D313*G313, 0)</f>
        <v>16050</v>
      </c>
      <c r="K313" s="182"/>
      <c r="L313" s="182"/>
    </row>
    <row r="314" spans="1:12" s="131" customFormat="1" x14ac:dyDescent="0.25">
      <c r="A314" s="133"/>
      <c r="B314" s="157"/>
      <c r="C314" s="135"/>
      <c r="D314" s="132"/>
      <c r="E314" s="157"/>
      <c r="F314" s="134"/>
      <c r="G314" s="134"/>
      <c r="H314" s="130"/>
      <c r="I314" s="130"/>
      <c r="K314" s="175"/>
      <c r="L314" s="175"/>
    </row>
    <row r="315" spans="1:12" s="131" customFormat="1" ht="38.25" x14ac:dyDescent="0.25">
      <c r="A315" s="164">
        <v>12</v>
      </c>
      <c r="B315" s="161" t="s">
        <v>284</v>
      </c>
      <c r="C315" s="162" t="s">
        <v>285</v>
      </c>
      <c r="D315" s="163">
        <v>1</v>
      </c>
      <c r="E315" s="161" t="s">
        <v>95</v>
      </c>
      <c r="F315" s="163">
        <v>0</v>
      </c>
      <c r="G315" s="163">
        <v>39954</v>
      </c>
      <c r="H315" s="130">
        <f>ROUND(D315*F315, 0)</f>
        <v>0</v>
      </c>
      <c r="I315" s="130">
        <f>ROUND(D315*G315, 0)</f>
        <v>39954</v>
      </c>
      <c r="K315" s="182"/>
      <c r="L315" s="182"/>
    </row>
    <row r="316" spans="1:12" s="131" customFormat="1" x14ac:dyDescent="0.25">
      <c r="A316" s="133"/>
      <c r="B316" s="157"/>
      <c r="C316" s="135"/>
      <c r="D316" s="132"/>
      <c r="E316" s="157"/>
      <c r="F316" s="134"/>
      <c r="G316" s="134"/>
      <c r="H316" s="130"/>
      <c r="I316" s="130"/>
    </row>
    <row r="317" spans="1:12" s="131" customFormat="1" ht="89.25" x14ac:dyDescent="0.25">
      <c r="A317" s="164">
        <v>13</v>
      </c>
      <c r="B317" s="161" t="s">
        <v>286</v>
      </c>
      <c r="C317" s="162" t="s">
        <v>287</v>
      </c>
      <c r="D317" s="163">
        <v>42</v>
      </c>
      <c r="E317" s="161" t="s">
        <v>23</v>
      </c>
      <c r="F317" s="163">
        <v>3740</v>
      </c>
      <c r="G317" s="163">
        <v>466</v>
      </c>
      <c r="H317" s="130">
        <f>ROUND(D317*F317, 0)</f>
        <v>157080</v>
      </c>
      <c r="I317" s="130">
        <f>ROUND(D317*G317, 0)</f>
        <v>19572</v>
      </c>
      <c r="K317" s="182"/>
      <c r="L317" s="182"/>
    </row>
    <row r="318" spans="1:12" s="131" customFormat="1" ht="15" x14ac:dyDescent="0.25">
      <c r="A318" s="160"/>
      <c r="B318" s="160"/>
      <c r="C318" s="162" t="s">
        <v>288</v>
      </c>
      <c r="D318" s="160"/>
      <c r="E318" s="160"/>
      <c r="F318" s="160"/>
      <c r="G318" s="160"/>
      <c r="H318" s="130"/>
      <c r="I318" s="130"/>
    </row>
    <row r="319" spans="1:12" s="131" customFormat="1" x14ac:dyDescent="0.25">
      <c r="A319" s="133"/>
      <c r="B319" s="157"/>
      <c r="C319" s="135"/>
      <c r="D319" s="132"/>
      <c r="E319" s="157"/>
      <c r="F319" s="134"/>
      <c r="G319" s="134"/>
      <c r="H319" s="130"/>
      <c r="I319" s="130"/>
    </row>
    <row r="320" spans="1:12" s="131" customFormat="1" ht="89.25" x14ac:dyDescent="0.25">
      <c r="A320" s="164">
        <v>14</v>
      </c>
      <c r="B320" s="161" t="s">
        <v>289</v>
      </c>
      <c r="C320" s="162" t="s">
        <v>290</v>
      </c>
      <c r="D320" s="163">
        <v>16</v>
      </c>
      <c r="E320" s="161" t="s">
        <v>23</v>
      </c>
      <c r="F320" s="163">
        <v>6881</v>
      </c>
      <c r="G320" s="163">
        <v>533</v>
      </c>
      <c r="H320" s="130">
        <f>ROUND(D320*F320, 0)</f>
        <v>110096</v>
      </c>
      <c r="I320" s="130">
        <f>ROUND(D320*G320, 0)</f>
        <v>8528</v>
      </c>
      <c r="K320" s="182"/>
      <c r="L320" s="182"/>
    </row>
    <row r="321" spans="1:12" s="131" customFormat="1" ht="15" x14ac:dyDescent="0.25">
      <c r="A321" s="160"/>
      <c r="B321" s="160"/>
      <c r="C321" s="162" t="s">
        <v>291</v>
      </c>
      <c r="D321" s="160"/>
      <c r="E321" s="160"/>
      <c r="F321" s="160"/>
      <c r="G321" s="160"/>
      <c r="H321" s="130"/>
      <c r="I321" s="130"/>
    </row>
    <row r="322" spans="1:12" s="131" customFormat="1" x14ac:dyDescent="0.25">
      <c r="A322" s="133"/>
      <c r="B322" s="157"/>
      <c r="C322" s="135"/>
      <c r="D322" s="132"/>
      <c r="E322" s="157"/>
      <c r="F322" s="134"/>
      <c r="G322" s="134"/>
      <c r="H322" s="130"/>
      <c r="I322" s="130"/>
    </row>
    <row r="323" spans="1:12" s="131" customFormat="1" ht="89.25" x14ac:dyDescent="0.25">
      <c r="A323" s="164">
        <v>15</v>
      </c>
      <c r="B323" s="161" t="s">
        <v>292</v>
      </c>
      <c r="C323" s="162" t="s">
        <v>293</v>
      </c>
      <c r="D323" s="163">
        <v>50</v>
      </c>
      <c r="E323" s="161" t="s">
        <v>23</v>
      </c>
      <c r="F323" s="163">
        <v>10955</v>
      </c>
      <c r="G323" s="163">
        <v>567</v>
      </c>
      <c r="H323" s="130">
        <f>ROUND(D323*F323, 0)</f>
        <v>547750</v>
      </c>
      <c r="I323" s="130">
        <f>ROUND(D323*G323, 0)</f>
        <v>28350</v>
      </c>
      <c r="K323" s="182"/>
      <c r="L323" s="182"/>
    </row>
    <row r="324" spans="1:12" s="131" customFormat="1" ht="15" x14ac:dyDescent="0.25">
      <c r="A324" s="160"/>
      <c r="B324" s="160"/>
      <c r="C324" s="162" t="s">
        <v>294</v>
      </c>
      <c r="D324" s="160"/>
      <c r="E324" s="160"/>
      <c r="F324" s="160"/>
      <c r="G324" s="160"/>
      <c r="H324" s="130"/>
      <c r="I324" s="130"/>
    </row>
    <row r="325" spans="1:12" s="131" customFormat="1" x14ac:dyDescent="0.25">
      <c r="A325" s="133"/>
      <c r="B325" s="157"/>
      <c r="C325" s="135"/>
      <c r="D325" s="132"/>
      <c r="E325" s="157"/>
      <c r="F325" s="134"/>
      <c r="G325" s="134"/>
      <c r="H325" s="130"/>
      <c r="I325" s="130"/>
    </row>
    <row r="326" spans="1:12" s="131" customFormat="1" ht="89.25" x14ac:dyDescent="0.25">
      <c r="A326" s="164">
        <v>16</v>
      </c>
      <c r="B326" s="161" t="s">
        <v>295</v>
      </c>
      <c r="C326" s="162" t="s">
        <v>296</v>
      </c>
      <c r="D326" s="163">
        <v>10</v>
      </c>
      <c r="E326" s="161" t="s">
        <v>23</v>
      </c>
      <c r="F326" s="163">
        <v>11377</v>
      </c>
      <c r="G326" s="163">
        <v>700</v>
      </c>
      <c r="H326" s="130">
        <f>ROUND(D326*F326, 0)</f>
        <v>113770</v>
      </c>
      <c r="I326" s="130">
        <f>ROUND(D326*G326, 0)</f>
        <v>7000</v>
      </c>
      <c r="K326" s="182"/>
      <c r="L326" s="182"/>
    </row>
    <row r="327" spans="1:12" s="131" customFormat="1" ht="15" x14ac:dyDescent="0.25">
      <c r="A327" s="160"/>
      <c r="B327" s="160"/>
      <c r="C327" s="162" t="s">
        <v>297</v>
      </c>
      <c r="D327" s="160"/>
      <c r="E327" s="160"/>
      <c r="F327" s="160"/>
      <c r="G327" s="160"/>
      <c r="H327" s="130"/>
      <c r="I327" s="130"/>
    </row>
    <row r="328" spans="1:12" s="131" customFormat="1" x14ac:dyDescent="0.25">
      <c r="A328" s="133"/>
      <c r="B328" s="157"/>
      <c r="C328" s="135"/>
      <c r="D328" s="132"/>
      <c r="E328" s="157"/>
      <c r="F328" s="134"/>
      <c r="G328" s="134"/>
      <c r="H328" s="130"/>
      <c r="I328" s="130"/>
    </row>
    <row r="329" spans="1:12" s="131" customFormat="1" ht="76.5" x14ac:dyDescent="0.25">
      <c r="A329" s="164">
        <v>17</v>
      </c>
      <c r="B329" s="161" t="s">
        <v>298</v>
      </c>
      <c r="C329" s="162" t="s">
        <v>299</v>
      </c>
      <c r="D329" s="163">
        <v>2</v>
      </c>
      <c r="E329" s="161" t="s">
        <v>23</v>
      </c>
      <c r="F329" s="163">
        <v>2084</v>
      </c>
      <c r="G329" s="163">
        <v>2764</v>
      </c>
      <c r="H329" s="130">
        <f>ROUND(D329*F329, 0)</f>
        <v>4168</v>
      </c>
      <c r="I329" s="130">
        <f>ROUND(D329*G329, 0)</f>
        <v>5528</v>
      </c>
      <c r="K329" s="182"/>
      <c r="L329" s="182"/>
    </row>
    <row r="330" spans="1:12" s="131" customFormat="1" x14ac:dyDescent="0.25">
      <c r="A330" s="133"/>
      <c r="B330" s="157"/>
      <c r="C330" s="135"/>
      <c r="D330" s="132"/>
      <c r="E330" s="157"/>
      <c r="F330" s="134"/>
      <c r="G330" s="134"/>
      <c r="H330" s="130"/>
      <c r="I330" s="130"/>
    </row>
    <row r="331" spans="1:12" s="131" customFormat="1" ht="38.25" x14ac:dyDescent="0.25">
      <c r="A331" s="169">
        <v>18</v>
      </c>
      <c r="B331" s="166" t="s">
        <v>300</v>
      </c>
      <c r="C331" s="167" t="s">
        <v>301</v>
      </c>
      <c r="D331" s="168">
        <v>10</v>
      </c>
      <c r="E331" s="166" t="s">
        <v>13</v>
      </c>
      <c r="F331" s="168">
        <v>0</v>
      </c>
      <c r="G331" s="168">
        <v>1166</v>
      </c>
      <c r="H331" s="130">
        <f>ROUND(D331*F331, 0)</f>
        <v>0</v>
      </c>
      <c r="I331" s="130">
        <f>ROUND(D331*G331, 0)</f>
        <v>11660</v>
      </c>
      <c r="K331" s="182"/>
      <c r="L331" s="182"/>
    </row>
    <row r="332" spans="1:12" s="131" customFormat="1" ht="15" x14ac:dyDescent="0.25">
      <c r="A332" s="165"/>
      <c r="B332" s="161"/>
      <c r="C332" s="135"/>
      <c r="D332" s="132"/>
      <c r="E332" s="161"/>
      <c r="F332" s="134"/>
      <c r="G332" s="134"/>
      <c r="H332" s="130"/>
      <c r="I332" s="130"/>
    </row>
    <row r="333" spans="1:12" s="131" customFormat="1" ht="25.5" x14ac:dyDescent="0.25">
      <c r="A333" s="133">
        <v>19</v>
      </c>
      <c r="B333" s="166" t="s">
        <v>302</v>
      </c>
      <c r="C333" s="167" t="s">
        <v>303</v>
      </c>
      <c r="D333" s="168">
        <v>1</v>
      </c>
      <c r="E333" s="166" t="s">
        <v>13</v>
      </c>
      <c r="F333" s="168">
        <v>0</v>
      </c>
      <c r="G333" s="168">
        <v>2530</v>
      </c>
      <c r="H333" s="130">
        <f>ROUND(D333*F333, 0)</f>
        <v>0</v>
      </c>
      <c r="I333" s="130">
        <f>ROUND(D333*G333, 0)</f>
        <v>2530</v>
      </c>
      <c r="K333" s="182"/>
      <c r="L333" s="182"/>
    </row>
    <row r="334" spans="1:12" s="131" customFormat="1" x14ac:dyDescent="0.25">
      <c r="A334" s="169"/>
      <c r="B334" s="161"/>
      <c r="C334" s="135"/>
      <c r="D334" s="132"/>
      <c r="E334" s="161"/>
      <c r="F334" s="134"/>
      <c r="G334" s="134"/>
      <c r="H334" s="130"/>
      <c r="I334" s="130"/>
      <c r="K334" s="175"/>
      <c r="L334" s="175"/>
    </row>
    <row r="335" spans="1:12" s="131" customFormat="1" ht="25.5" x14ac:dyDescent="0.25">
      <c r="A335" s="133">
        <v>20</v>
      </c>
      <c r="B335" s="166" t="s">
        <v>304</v>
      </c>
      <c r="C335" s="167" t="s">
        <v>305</v>
      </c>
      <c r="D335" s="168">
        <v>2</v>
      </c>
      <c r="E335" s="166" t="s">
        <v>13</v>
      </c>
      <c r="F335" s="168">
        <v>0</v>
      </c>
      <c r="G335" s="168">
        <v>5927</v>
      </c>
      <c r="H335" s="130">
        <f>ROUND(D335*F335, 0)</f>
        <v>0</v>
      </c>
      <c r="I335" s="130">
        <f>ROUND(D335*G335, 0)</f>
        <v>11854</v>
      </c>
      <c r="K335" s="182"/>
      <c r="L335" s="182"/>
    </row>
    <row r="336" spans="1:12" s="131" customFormat="1" x14ac:dyDescent="0.25">
      <c r="A336" s="133"/>
      <c r="B336" s="161"/>
      <c r="C336" s="135"/>
      <c r="D336" s="132"/>
      <c r="E336" s="161"/>
      <c r="F336" s="134"/>
      <c r="G336" s="134"/>
      <c r="H336" s="130"/>
      <c r="I336" s="130"/>
    </row>
    <row r="337" spans="1:12" s="131" customFormat="1" ht="25.5" x14ac:dyDescent="0.25">
      <c r="A337" s="133">
        <v>21</v>
      </c>
      <c r="B337" s="166" t="s">
        <v>306</v>
      </c>
      <c r="C337" s="167" t="s">
        <v>307</v>
      </c>
      <c r="D337" s="168">
        <v>2</v>
      </c>
      <c r="E337" s="166" t="s">
        <v>13</v>
      </c>
      <c r="F337" s="168">
        <v>0</v>
      </c>
      <c r="G337" s="168">
        <v>4895</v>
      </c>
      <c r="H337" s="130">
        <f>ROUND(D337*F337, 0)</f>
        <v>0</v>
      </c>
      <c r="I337" s="130">
        <f>ROUND(D337*G337, 0)</f>
        <v>9790</v>
      </c>
      <c r="K337" s="182"/>
      <c r="L337" s="182"/>
    </row>
    <row r="338" spans="1:12" s="131" customFormat="1" x14ac:dyDescent="0.25">
      <c r="A338" s="133"/>
      <c r="B338" s="161"/>
      <c r="C338" s="135"/>
      <c r="D338" s="132"/>
      <c r="E338" s="161"/>
      <c r="F338" s="134"/>
      <c r="G338" s="134"/>
      <c r="H338" s="130"/>
      <c r="I338" s="130"/>
      <c r="K338" s="175"/>
      <c r="L338" s="175"/>
    </row>
    <row r="339" spans="1:12" s="131" customFormat="1" ht="25.5" x14ac:dyDescent="0.25">
      <c r="A339" s="133">
        <v>22</v>
      </c>
      <c r="B339" s="166" t="s">
        <v>308</v>
      </c>
      <c r="C339" s="167" t="s">
        <v>309</v>
      </c>
      <c r="D339" s="168">
        <v>2</v>
      </c>
      <c r="E339" s="166" t="s">
        <v>13</v>
      </c>
      <c r="F339" s="168">
        <v>0</v>
      </c>
      <c r="G339" s="168">
        <v>2897</v>
      </c>
      <c r="H339" s="130">
        <f>ROUND(D339*F339, 0)</f>
        <v>0</v>
      </c>
      <c r="I339" s="130">
        <f>ROUND(D339*G339, 0)</f>
        <v>5794</v>
      </c>
      <c r="K339" s="182"/>
      <c r="L339" s="182"/>
    </row>
    <row r="340" spans="1:12" s="131" customFormat="1" x14ac:dyDescent="0.25">
      <c r="A340" s="133"/>
      <c r="B340" s="161"/>
      <c r="C340" s="135"/>
      <c r="D340" s="132"/>
      <c r="E340" s="161"/>
      <c r="F340" s="134"/>
      <c r="G340" s="134"/>
      <c r="H340" s="130"/>
      <c r="I340" s="130"/>
    </row>
    <row r="341" spans="1:12" s="131" customFormat="1" ht="25.5" x14ac:dyDescent="0.25">
      <c r="A341" s="133">
        <v>23</v>
      </c>
      <c r="B341" s="166" t="s">
        <v>310</v>
      </c>
      <c r="C341" s="167" t="s">
        <v>311</v>
      </c>
      <c r="D341" s="168">
        <v>1</v>
      </c>
      <c r="E341" s="166" t="s">
        <v>13</v>
      </c>
      <c r="F341" s="168">
        <v>0</v>
      </c>
      <c r="G341" s="168">
        <v>2930</v>
      </c>
      <c r="H341" s="130">
        <f>ROUND(D341*F341, 0)</f>
        <v>0</v>
      </c>
      <c r="I341" s="130">
        <f>ROUND(D341*G341, 0)</f>
        <v>2930</v>
      </c>
      <c r="K341" s="182"/>
      <c r="L341" s="182"/>
    </row>
    <row r="342" spans="1:12" s="131" customFormat="1" x14ac:dyDescent="0.25">
      <c r="A342" s="133"/>
      <c r="B342" s="161"/>
      <c r="C342" s="135"/>
      <c r="D342" s="132"/>
      <c r="E342" s="161"/>
      <c r="F342" s="134"/>
      <c r="G342" s="134"/>
      <c r="H342" s="130"/>
      <c r="I342" s="130"/>
      <c r="K342" s="175"/>
      <c r="L342" s="175"/>
    </row>
    <row r="343" spans="1:12" s="131" customFormat="1" ht="89.25" x14ac:dyDescent="0.25">
      <c r="A343" s="133">
        <v>24</v>
      </c>
      <c r="B343" s="166" t="s">
        <v>312</v>
      </c>
      <c r="C343" s="167" t="s">
        <v>313</v>
      </c>
      <c r="D343" s="168">
        <v>1</v>
      </c>
      <c r="E343" s="166" t="s">
        <v>13</v>
      </c>
      <c r="F343" s="168">
        <v>3463</v>
      </c>
      <c r="G343" s="168">
        <v>1931</v>
      </c>
      <c r="H343" s="130">
        <f>ROUND(D343*F343, 0)</f>
        <v>3463</v>
      </c>
      <c r="I343" s="130">
        <f>ROUND(D343*G343, 0)</f>
        <v>1931</v>
      </c>
      <c r="K343" s="182"/>
      <c r="L343" s="182"/>
    </row>
    <row r="344" spans="1:12" s="131" customFormat="1" ht="15" x14ac:dyDescent="0.25">
      <c r="A344" s="133"/>
      <c r="B344" s="165"/>
      <c r="C344" s="167" t="s">
        <v>314</v>
      </c>
      <c r="D344" s="165"/>
      <c r="E344" s="165"/>
      <c r="F344" s="165"/>
      <c r="G344" s="165"/>
      <c r="H344" s="130"/>
      <c r="I344" s="130"/>
    </row>
    <row r="345" spans="1:12" s="131" customFormat="1" x14ac:dyDescent="0.25">
      <c r="A345" s="133"/>
      <c r="B345" s="161"/>
      <c r="C345" s="135"/>
      <c r="D345" s="132"/>
      <c r="E345" s="161"/>
      <c r="F345" s="134"/>
      <c r="G345" s="134"/>
      <c r="H345" s="130"/>
      <c r="I345" s="130"/>
    </row>
    <row r="346" spans="1:12" s="131" customFormat="1" ht="76.5" x14ac:dyDescent="0.25">
      <c r="A346" s="133">
        <v>25</v>
      </c>
      <c r="B346" s="166" t="s">
        <v>315</v>
      </c>
      <c r="C346" s="167" t="s">
        <v>316</v>
      </c>
      <c r="D346" s="168">
        <v>2</v>
      </c>
      <c r="E346" s="166" t="s">
        <v>13</v>
      </c>
      <c r="F346" s="168">
        <v>7973</v>
      </c>
      <c r="G346" s="168">
        <v>2897</v>
      </c>
      <c r="H346" s="130">
        <f>ROUND(D346*F346, 0)</f>
        <v>15946</v>
      </c>
      <c r="I346" s="130">
        <f>ROUND(D346*G346, 0)</f>
        <v>5794</v>
      </c>
      <c r="K346" s="182"/>
      <c r="L346" s="182"/>
    </row>
    <row r="347" spans="1:12" s="131" customFormat="1" ht="15" x14ac:dyDescent="0.25">
      <c r="A347" s="133"/>
      <c r="B347" s="165"/>
      <c r="C347" s="167" t="s">
        <v>317</v>
      </c>
      <c r="D347" s="165"/>
      <c r="E347" s="165"/>
      <c r="F347" s="165"/>
      <c r="G347" s="165"/>
      <c r="H347" s="130"/>
      <c r="I347" s="130"/>
    </row>
    <row r="348" spans="1:12" s="131" customFormat="1" x14ac:dyDescent="0.25">
      <c r="A348" s="133"/>
      <c r="B348" s="161"/>
      <c r="C348" s="135"/>
      <c r="D348" s="132"/>
      <c r="E348" s="161"/>
      <c r="F348" s="134"/>
      <c r="G348" s="134"/>
      <c r="H348" s="130"/>
      <c r="I348" s="130"/>
    </row>
    <row r="349" spans="1:12" s="131" customFormat="1" ht="76.5" x14ac:dyDescent="0.25">
      <c r="A349" s="133">
        <v>26</v>
      </c>
      <c r="B349" s="166" t="s">
        <v>318</v>
      </c>
      <c r="C349" s="167" t="s">
        <v>319</v>
      </c>
      <c r="D349" s="168">
        <v>1</v>
      </c>
      <c r="E349" s="166" t="s">
        <v>13</v>
      </c>
      <c r="F349" s="168">
        <v>14232</v>
      </c>
      <c r="G349" s="168">
        <v>1665</v>
      </c>
      <c r="H349" s="130">
        <f>ROUND(D349*F349, 0)</f>
        <v>14232</v>
      </c>
      <c r="I349" s="130">
        <f>ROUND(D349*G349, 0)</f>
        <v>1665</v>
      </c>
      <c r="K349" s="182"/>
      <c r="L349" s="182"/>
    </row>
    <row r="350" spans="1:12" s="131" customFormat="1" x14ac:dyDescent="0.25">
      <c r="A350" s="133"/>
      <c r="B350" s="161"/>
      <c r="C350" s="135"/>
      <c r="D350" s="132"/>
      <c r="E350" s="161"/>
      <c r="F350" s="134"/>
      <c r="G350" s="134"/>
      <c r="H350" s="130"/>
      <c r="I350" s="130"/>
    </row>
    <row r="351" spans="1:12" s="131" customFormat="1" ht="76.5" x14ac:dyDescent="0.25">
      <c r="A351" s="133">
        <v>27</v>
      </c>
      <c r="B351" s="166" t="s">
        <v>320</v>
      </c>
      <c r="C351" s="167" t="s">
        <v>321</v>
      </c>
      <c r="D351" s="168">
        <v>6</v>
      </c>
      <c r="E351" s="166" t="s">
        <v>13</v>
      </c>
      <c r="F351" s="168">
        <v>13457</v>
      </c>
      <c r="G351" s="168">
        <v>5327</v>
      </c>
      <c r="H351" s="130">
        <f>ROUND(D351*F351, 0)</f>
        <v>80742</v>
      </c>
      <c r="I351" s="130">
        <f>ROUND(D351*G351, 0)</f>
        <v>31962</v>
      </c>
      <c r="K351" s="182"/>
      <c r="L351" s="182"/>
    </row>
    <row r="352" spans="1:12" s="131" customFormat="1" x14ac:dyDescent="0.25">
      <c r="A352" s="133"/>
      <c r="B352" s="161"/>
      <c r="C352" s="135"/>
      <c r="D352" s="132"/>
      <c r="E352" s="161"/>
      <c r="F352" s="134"/>
      <c r="G352" s="134"/>
      <c r="H352" s="130"/>
      <c r="I352" s="130"/>
    </row>
    <row r="353" spans="1:12" s="131" customFormat="1" ht="51" x14ac:dyDescent="0.25">
      <c r="A353" s="133">
        <v>28</v>
      </c>
      <c r="B353" s="166" t="s">
        <v>322</v>
      </c>
      <c r="C353" s="167" t="s">
        <v>323</v>
      </c>
      <c r="D353" s="168">
        <v>6</v>
      </c>
      <c r="E353" s="166" t="s">
        <v>13</v>
      </c>
      <c r="F353" s="168">
        <v>10563</v>
      </c>
      <c r="G353" s="168">
        <v>1499</v>
      </c>
      <c r="H353" s="130">
        <f>ROUND(D353*F353, 0)</f>
        <v>63378</v>
      </c>
      <c r="I353" s="130">
        <f>ROUND(D353*G353, 0)</f>
        <v>8994</v>
      </c>
      <c r="K353" s="182"/>
      <c r="L353" s="182"/>
    </row>
    <row r="354" spans="1:12" s="131" customFormat="1" x14ac:dyDescent="0.25">
      <c r="A354" s="133"/>
      <c r="B354" s="161"/>
      <c r="C354" s="135"/>
      <c r="D354" s="132"/>
      <c r="E354" s="161"/>
      <c r="F354" s="134"/>
      <c r="G354" s="134"/>
      <c r="H354" s="130"/>
      <c r="I354" s="130"/>
    </row>
    <row r="355" spans="1:12" s="131" customFormat="1" ht="76.5" x14ac:dyDescent="0.25">
      <c r="A355" s="133">
        <v>29</v>
      </c>
      <c r="B355" s="166" t="s">
        <v>324</v>
      </c>
      <c r="C355" s="167" t="s">
        <v>325</v>
      </c>
      <c r="D355" s="168">
        <v>3</v>
      </c>
      <c r="E355" s="166" t="s">
        <v>13</v>
      </c>
      <c r="F355" s="168">
        <v>16893</v>
      </c>
      <c r="G355" s="168">
        <v>5460</v>
      </c>
      <c r="H355" s="130">
        <f>ROUND(D355*F355, 0)</f>
        <v>50679</v>
      </c>
      <c r="I355" s="130">
        <f>ROUND(D355*G355, 0)</f>
        <v>16380</v>
      </c>
      <c r="K355" s="182"/>
      <c r="L355" s="182"/>
    </row>
    <row r="356" spans="1:12" s="131" customFormat="1" x14ac:dyDescent="0.25">
      <c r="A356" s="133"/>
      <c r="B356" s="161"/>
      <c r="C356" s="135"/>
      <c r="D356" s="132"/>
      <c r="E356" s="161"/>
      <c r="F356" s="134"/>
      <c r="G356" s="134"/>
      <c r="H356" s="130"/>
      <c r="I356" s="130"/>
    </row>
    <row r="357" spans="1:12" s="131" customFormat="1" ht="38.25" x14ac:dyDescent="0.25">
      <c r="A357" s="133">
        <v>30</v>
      </c>
      <c r="B357" s="166" t="s">
        <v>326</v>
      </c>
      <c r="C357" s="167" t="s">
        <v>327</v>
      </c>
      <c r="D357" s="168">
        <v>3</v>
      </c>
      <c r="E357" s="166" t="s">
        <v>13</v>
      </c>
      <c r="F357" s="168">
        <v>9832</v>
      </c>
      <c r="G357" s="168">
        <v>900</v>
      </c>
      <c r="H357" s="130">
        <f>ROUND(D357*F357, 0)</f>
        <v>29496</v>
      </c>
      <c r="I357" s="130">
        <f>ROUND(D357*G357, 0)</f>
        <v>2700</v>
      </c>
      <c r="K357" s="182"/>
      <c r="L357" s="182"/>
    </row>
    <row r="358" spans="1:12" s="131" customFormat="1" x14ac:dyDescent="0.25">
      <c r="A358" s="133"/>
      <c r="B358" s="161"/>
      <c r="C358" s="135"/>
      <c r="D358" s="132"/>
      <c r="E358" s="161"/>
      <c r="F358" s="134"/>
      <c r="G358" s="134"/>
      <c r="H358" s="130"/>
      <c r="I358" s="130"/>
      <c r="K358" s="175"/>
      <c r="L358" s="175"/>
    </row>
    <row r="359" spans="1:12" s="131" customFormat="1" ht="63.75" x14ac:dyDescent="0.25">
      <c r="A359" s="133">
        <v>31</v>
      </c>
      <c r="B359" s="166" t="s">
        <v>328</v>
      </c>
      <c r="C359" s="167" t="s">
        <v>329</v>
      </c>
      <c r="D359" s="168">
        <v>3</v>
      </c>
      <c r="E359" s="166" t="s">
        <v>13</v>
      </c>
      <c r="F359" s="168">
        <v>8231</v>
      </c>
      <c r="G359" s="168">
        <v>567</v>
      </c>
      <c r="H359" s="130">
        <f>ROUND(D359*F359, 0)</f>
        <v>24693</v>
      </c>
      <c r="I359" s="130">
        <f>ROUND(D359*G359, 0)</f>
        <v>1701</v>
      </c>
      <c r="K359" s="182"/>
      <c r="L359" s="182"/>
    </row>
    <row r="360" spans="1:12" s="131" customFormat="1" x14ac:dyDescent="0.25">
      <c r="A360" s="133"/>
      <c r="B360" s="161"/>
      <c r="C360" s="135"/>
      <c r="D360" s="132"/>
      <c r="E360" s="161"/>
      <c r="F360" s="134"/>
      <c r="G360" s="134"/>
      <c r="H360" s="130"/>
      <c r="I360" s="130"/>
      <c r="K360" s="175"/>
      <c r="L360" s="175"/>
    </row>
    <row r="361" spans="1:12" s="131" customFormat="1" ht="51" x14ac:dyDescent="0.25">
      <c r="A361" s="133">
        <v>32</v>
      </c>
      <c r="B361" s="166" t="s">
        <v>330</v>
      </c>
      <c r="C361" s="167" t="s">
        <v>331</v>
      </c>
      <c r="D361" s="168">
        <v>15</v>
      </c>
      <c r="E361" s="166" t="s">
        <v>13</v>
      </c>
      <c r="F361" s="168">
        <v>977</v>
      </c>
      <c r="G361" s="168">
        <v>1798</v>
      </c>
      <c r="H361" s="130">
        <f>ROUND(D361*F361, 0)</f>
        <v>14655</v>
      </c>
      <c r="I361" s="130">
        <f>ROUND(D361*G361, 0)</f>
        <v>26970</v>
      </c>
      <c r="K361" s="182"/>
      <c r="L361" s="182"/>
    </row>
    <row r="362" spans="1:12" s="131" customFormat="1" x14ac:dyDescent="0.25">
      <c r="A362" s="133"/>
      <c r="B362" s="161"/>
      <c r="C362" s="135"/>
      <c r="D362" s="132"/>
      <c r="E362" s="161"/>
      <c r="F362" s="134"/>
      <c r="G362" s="134"/>
      <c r="H362" s="130"/>
      <c r="I362" s="130"/>
    </row>
    <row r="363" spans="1:12" s="131" customFormat="1" ht="38.25" x14ac:dyDescent="0.25">
      <c r="A363" s="133">
        <v>33</v>
      </c>
      <c r="B363" s="166" t="s">
        <v>332</v>
      </c>
      <c r="C363" s="167" t="s">
        <v>333</v>
      </c>
      <c r="D363" s="168">
        <v>2</v>
      </c>
      <c r="E363" s="166" t="s">
        <v>13</v>
      </c>
      <c r="F363" s="168">
        <v>2237</v>
      </c>
      <c r="G363" s="168">
        <v>1798</v>
      </c>
      <c r="H363" s="130">
        <f>ROUND(D363*F363, 0)</f>
        <v>4474</v>
      </c>
      <c r="I363" s="130">
        <f>ROUND(D363*G363, 0)</f>
        <v>3596</v>
      </c>
      <c r="K363" s="182"/>
      <c r="L363" s="182"/>
    </row>
    <row r="364" spans="1:12" s="131" customFormat="1" x14ac:dyDescent="0.25">
      <c r="A364" s="133"/>
      <c r="B364" s="161"/>
      <c r="C364" s="135"/>
      <c r="D364" s="132"/>
      <c r="E364" s="161"/>
      <c r="F364" s="134"/>
      <c r="G364" s="134"/>
      <c r="H364" s="130"/>
      <c r="I364" s="130"/>
      <c r="K364" s="175"/>
      <c r="L364" s="175"/>
    </row>
    <row r="365" spans="1:12" s="131" customFormat="1" ht="51" x14ac:dyDescent="0.25">
      <c r="A365" s="133">
        <v>34</v>
      </c>
      <c r="B365" s="166" t="s">
        <v>334</v>
      </c>
      <c r="C365" s="167" t="s">
        <v>335</v>
      </c>
      <c r="D365" s="168">
        <v>2</v>
      </c>
      <c r="E365" s="166" t="s">
        <v>13</v>
      </c>
      <c r="F365" s="168">
        <v>7227</v>
      </c>
      <c r="G365" s="168">
        <v>1765</v>
      </c>
      <c r="H365" s="130">
        <f>ROUND(D365*F365, 0)</f>
        <v>14454</v>
      </c>
      <c r="I365" s="130">
        <f>ROUND(D365*G365, 0)</f>
        <v>3530</v>
      </c>
      <c r="K365" s="182"/>
      <c r="L365" s="182"/>
    </row>
    <row r="366" spans="1:12" s="131" customFormat="1" x14ac:dyDescent="0.25">
      <c r="A366" s="133"/>
      <c r="B366" s="161"/>
      <c r="C366" s="135"/>
      <c r="D366" s="132"/>
      <c r="E366" s="161"/>
      <c r="F366" s="134"/>
      <c r="G366" s="134"/>
      <c r="H366" s="130"/>
      <c r="I366" s="130"/>
      <c r="K366" s="175"/>
      <c r="L366" s="175"/>
    </row>
    <row r="367" spans="1:12" s="131" customFormat="1" ht="76.5" x14ac:dyDescent="0.25">
      <c r="A367" s="133">
        <v>35</v>
      </c>
      <c r="B367" s="166" t="s">
        <v>336</v>
      </c>
      <c r="C367" s="167" t="s">
        <v>337</v>
      </c>
      <c r="D367" s="168">
        <v>6</v>
      </c>
      <c r="E367" s="166" t="s">
        <v>13</v>
      </c>
      <c r="F367" s="168">
        <v>13057</v>
      </c>
      <c r="G367" s="168">
        <v>5394</v>
      </c>
      <c r="H367" s="130">
        <f>ROUND(D367*F367, 0)</f>
        <v>78342</v>
      </c>
      <c r="I367" s="130">
        <f>ROUND(D367*G367, 0)</f>
        <v>32364</v>
      </c>
      <c r="K367" s="182"/>
      <c r="L367" s="182"/>
    </row>
    <row r="368" spans="1:12" s="131" customFormat="1" ht="15" x14ac:dyDescent="0.25">
      <c r="A368" s="133"/>
      <c r="B368" s="165"/>
      <c r="C368" s="167" t="s">
        <v>338</v>
      </c>
      <c r="D368" s="165"/>
      <c r="E368" s="165"/>
      <c r="F368" s="165"/>
      <c r="G368" s="165"/>
      <c r="H368" s="130"/>
      <c r="I368" s="130"/>
    </row>
    <row r="369" spans="1:12" s="131" customFormat="1" x14ac:dyDescent="0.25">
      <c r="A369" s="133"/>
      <c r="B369" s="161"/>
      <c r="C369" s="135"/>
      <c r="D369" s="132"/>
      <c r="E369" s="161"/>
      <c r="F369" s="134"/>
      <c r="G369" s="134"/>
      <c r="H369" s="130"/>
      <c r="I369" s="130"/>
    </row>
    <row r="370" spans="1:12" s="131" customFormat="1" ht="89.25" x14ac:dyDescent="0.25">
      <c r="A370" s="133">
        <v>36</v>
      </c>
      <c r="B370" s="166" t="s">
        <v>339</v>
      </c>
      <c r="C370" s="167" t="s">
        <v>340</v>
      </c>
      <c r="D370" s="168">
        <v>1</v>
      </c>
      <c r="E370" s="166" t="s">
        <v>13</v>
      </c>
      <c r="F370" s="168">
        <v>35411</v>
      </c>
      <c r="G370" s="168">
        <v>3230</v>
      </c>
      <c r="H370" s="130">
        <f>ROUND(D370*F370, 0)</f>
        <v>35411</v>
      </c>
      <c r="I370" s="130">
        <f>ROUND(D370*G370, 0)</f>
        <v>3230</v>
      </c>
      <c r="K370" s="182"/>
      <c r="L370" s="182"/>
    </row>
    <row r="371" spans="1:12" s="131" customFormat="1" ht="38.25" x14ac:dyDescent="0.25">
      <c r="A371" s="133"/>
      <c r="B371" s="165"/>
      <c r="C371" s="167" t="s">
        <v>341</v>
      </c>
      <c r="D371" s="165"/>
      <c r="E371" s="165"/>
      <c r="F371" s="165"/>
      <c r="G371" s="165"/>
      <c r="H371" s="130"/>
      <c r="I371" s="130"/>
    </row>
    <row r="372" spans="1:12" s="131" customFormat="1" x14ac:dyDescent="0.25">
      <c r="A372" s="133"/>
      <c r="B372" s="161"/>
      <c r="C372" s="135"/>
      <c r="D372" s="132"/>
      <c r="E372" s="161"/>
      <c r="F372" s="134"/>
      <c r="G372" s="134"/>
      <c r="H372" s="130"/>
      <c r="I372" s="130"/>
    </row>
    <row r="373" spans="1:12" s="131" customFormat="1" ht="51" x14ac:dyDescent="0.25">
      <c r="A373" s="133">
        <v>37</v>
      </c>
      <c r="B373" s="166" t="s">
        <v>342</v>
      </c>
      <c r="C373" s="167" t="s">
        <v>343</v>
      </c>
      <c r="D373" s="168">
        <v>1</v>
      </c>
      <c r="E373" s="166" t="s">
        <v>13</v>
      </c>
      <c r="F373" s="168">
        <v>3973</v>
      </c>
      <c r="G373" s="168">
        <v>1931</v>
      </c>
      <c r="H373" s="130">
        <f>ROUND(D373*F373, 0)</f>
        <v>3973</v>
      </c>
      <c r="I373" s="130">
        <f>ROUND(D373*G373, 0)</f>
        <v>1931</v>
      </c>
      <c r="K373" s="182"/>
      <c r="L373" s="182"/>
    </row>
    <row r="374" spans="1:12" s="131" customFormat="1" x14ac:dyDescent="0.25">
      <c r="A374" s="133"/>
      <c r="B374" s="161"/>
      <c r="C374" s="135"/>
      <c r="D374" s="132"/>
      <c r="E374" s="161"/>
      <c r="F374" s="134"/>
      <c r="G374" s="134"/>
      <c r="H374" s="130"/>
      <c r="I374" s="130"/>
      <c r="K374" s="175"/>
      <c r="L374" s="175"/>
    </row>
    <row r="375" spans="1:12" s="131" customFormat="1" ht="51" x14ac:dyDescent="0.25">
      <c r="A375" s="133">
        <v>38</v>
      </c>
      <c r="B375" s="166" t="s">
        <v>344</v>
      </c>
      <c r="C375" s="167" t="s">
        <v>345</v>
      </c>
      <c r="D375" s="168">
        <v>6</v>
      </c>
      <c r="E375" s="166" t="s">
        <v>13</v>
      </c>
      <c r="F375" s="168">
        <v>3074</v>
      </c>
      <c r="G375" s="168">
        <v>2631</v>
      </c>
      <c r="H375" s="130">
        <f>ROUND(D375*F375, 0)</f>
        <v>18444</v>
      </c>
      <c r="I375" s="130">
        <f>ROUND(D375*G375, 0)</f>
        <v>15786</v>
      </c>
      <c r="K375" s="182"/>
      <c r="L375" s="182"/>
    </row>
    <row r="376" spans="1:12" s="131" customFormat="1" x14ac:dyDescent="0.25">
      <c r="A376" s="133"/>
      <c r="B376" s="161"/>
      <c r="C376" s="135"/>
      <c r="D376" s="132"/>
      <c r="E376" s="161"/>
      <c r="F376" s="134"/>
      <c r="G376" s="134"/>
      <c r="H376" s="130"/>
      <c r="I376" s="130"/>
      <c r="K376" s="175"/>
      <c r="L376" s="175"/>
    </row>
    <row r="377" spans="1:12" s="131" customFormat="1" ht="51" x14ac:dyDescent="0.25">
      <c r="A377" s="133">
        <v>39</v>
      </c>
      <c r="B377" s="166" t="s">
        <v>346</v>
      </c>
      <c r="C377" s="167" t="s">
        <v>347</v>
      </c>
      <c r="D377" s="168">
        <v>6</v>
      </c>
      <c r="E377" s="166" t="s">
        <v>13</v>
      </c>
      <c r="F377" s="168">
        <v>5336</v>
      </c>
      <c r="G377" s="168">
        <v>2631</v>
      </c>
      <c r="H377" s="130">
        <f>ROUND(D377*F377, 0)</f>
        <v>32016</v>
      </c>
      <c r="I377" s="130">
        <f>ROUND(D377*G377, 0)</f>
        <v>15786</v>
      </c>
      <c r="K377" s="182"/>
      <c r="L377" s="182"/>
    </row>
    <row r="378" spans="1:12" s="131" customFormat="1" x14ac:dyDescent="0.25">
      <c r="A378" s="133"/>
      <c r="B378" s="161"/>
      <c r="C378" s="135"/>
      <c r="D378" s="132"/>
      <c r="E378" s="161"/>
      <c r="F378" s="134"/>
      <c r="G378" s="134"/>
      <c r="H378" s="130"/>
      <c r="I378" s="130"/>
    </row>
    <row r="379" spans="1:12" s="131" customFormat="1" ht="25.5" x14ac:dyDescent="0.25">
      <c r="A379" s="133">
        <v>40</v>
      </c>
      <c r="B379" s="166" t="s">
        <v>348</v>
      </c>
      <c r="C379" s="167" t="s">
        <v>349</v>
      </c>
      <c r="D379" s="168">
        <v>5</v>
      </c>
      <c r="E379" s="166" t="s">
        <v>13</v>
      </c>
      <c r="F379" s="168">
        <v>0</v>
      </c>
      <c r="G379" s="168">
        <v>2197</v>
      </c>
      <c r="H379" s="130">
        <f>ROUND(D379*F379, 0)</f>
        <v>0</v>
      </c>
      <c r="I379" s="130">
        <f>ROUND(D379*G379, 0)</f>
        <v>10985</v>
      </c>
      <c r="K379" s="182"/>
      <c r="L379" s="182"/>
    </row>
    <row r="380" spans="1:12" s="131" customFormat="1" x14ac:dyDescent="0.25">
      <c r="A380" s="133"/>
      <c r="B380" s="161"/>
      <c r="C380" s="135"/>
      <c r="D380" s="132"/>
      <c r="E380" s="161"/>
      <c r="F380" s="134"/>
      <c r="G380" s="134"/>
      <c r="H380" s="130"/>
      <c r="I380" s="130"/>
      <c r="K380" s="175"/>
      <c r="L380" s="175"/>
    </row>
    <row r="381" spans="1:12" s="131" customFormat="1" ht="38.25" x14ac:dyDescent="0.25">
      <c r="A381" s="133">
        <v>41</v>
      </c>
      <c r="B381" s="166" t="s">
        <v>350</v>
      </c>
      <c r="C381" s="167" t="s">
        <v>351</v>
      </c>
      <c r="D381" s="168">
        <v>5</v>
      </c>
      <c r="E381" s="166" t="s">
        <v>13</v>
      </c>
      <c r="F381" s="168">
        <v>0</v>
      </c>
      <c r="G381" s="168">
        <v>6526</v>
      </c>
      <c r="H381" s="130">
        <f>ROUND(D381*F381, 0)</f>
        <v>0</v>
      </c>
      <c r="I381" s="130">
        <f>ROUND(D381*G381, 0)</f>
        <v>32630</v>
      </c>
      <c r="K381" s="182"/>
      <c r="L381" s="182"/>
    </row>
    <row r="382" spans="1:12" s="131" customFormat="1" x14ac:dyDescent="0.25">
      <c r="A382" s="133"/>
      <c r="B382" s="161"/>
      <c r="C382" s="135"/>
      <c r="D382" s="132"/>
      <c r="E382" s="161"/>
      <c r="F382" s="134"/>
      <c r="G382" s="134"/>
      <c r="H382" s="130"/>
      <c r="I382" s="130"/>
      <c r="K382" s="175"/>
      <c r="L382" s="175"/>
    </row>
    <row r="383" spans="1:12" s="131" customFormat="1" ht="38.25" x14ac:dyDescent="0.25">
      <c r="A383" s="133">
        <v>42</v>
      </c>
      <c r="B383" s="166" t="s">
        <v>352</v>
      </c>
      <c r="C383" s="167" t="s">
        <v>353</v>
      </c>
      <c r="D383" s="168">
        <v>3</v>
      </c>
      <c r="E383" s="166" t="s">
        <v>13</v>
      </c>
      <c r="F383" s="168">
        <v>6508</v>
      </c>
      <c r="G383" s="168">
        <v>1832</v>
      </c>
      <c r="H383" s="130">
        <f>ROUND(D383*F383, 0)</f>
        <v>19524</v>
      </c>
      <c r="I383" s="130">
        <f>ROUND(D383*G383, 0)</f>
        <v>5496</v>
      </c>
      <c r="K383" s="182"/>
      <c r="L383" s="182"/>
    </row>
    <row r="384" spans="1:12" s="131" customFormat="1" x14ac:dyDescent="0.25">
      <c r="A384" s="133"/>
      <c r="B384" s="161"/>
      <c r="C384" s="135"/>
      <c r="D384" s="132"/>
      <c r="E384" s="161"/>
      <c r="F384" s="134"/>
      <c r="G384" s="134"/>
      <c r="H384" s="130"/>
      <c r="I384" s="130"/>
    </row>
    <row r="385" spans="1:12" s="131" customFormat="1" ht="76.5" x14ac:dyDescent="0.25">
      <c r="A385" s="133">
        <v>43</v>
      </c>
      <c r="B385" s="166" t="s">
        <v>354</v>
      </c>
      <c r="C385" s="167" t="s">
        <v>355</v>
      </c>
      <c r="D385" s="168">
        <v>6</v>
      </c>
      <c r="E385" s="166" t="s">
        <v>13</v>
      </c>
      <c r="F385" s="168">
        <v>9179</v>
      </c>
      <c r="G385" s="168">
        <v>2897</v>
      </c>
      <c r="H385" s="130">
        <f>ROUND(D385*F385, 0)</f>
        <v>55074</v>
      </c>
      <c r="I385" s="130">
        <f>ROUND(D385*G385, 0)</f>
        <v>17382</v>
      </c>
      <c r="K385" s="182"/>
      <c r="L385" s="182"/>
    </row>
    <row r="386" spans="1:12" s="131" customFormat="1" x14ac:dyDescent="0.25">
      <c r="A386" s="133"/>
      <c r="B386" s="161"/>
      <c r="C386" s="135"/>
      <c r="D386" s="132"/>
      <c r="E386" s="161"/>
      <c r="F386" s="134"/>
      <c r="G386" s="134"/>
      <c r="H386" s="130"/>
      <c r="I386" s="130"/>
      <c r="K386" s="175"/>
      <c r="L386" s="175"/>
    </row>
    <row r="387" spans="1:12" s="131" customFormat="1" ht="89.25" x14ac:dyDescent="0.25">
      <c r="A387" s="133">
        <v>44</v>
      </c>
      <c r="B387" s="166" t="s">
        <v>356</v>
      </c>
      <c r="C387" s="167" t="s">
        <v>357</v>
      </c>
      <c r="D387" s="168">
        <v>6</v>
      </c>
      <c r="E387" s="166" t="s">
        <v>13</v>
      </c>
      <c r="F387" s="168">
        <v>6757</v>
      </c>
      <c r="G387" s="168">
        <v>732</v>
      </c>
      <c r="H387" s="130">
        <f>ROUND(D387*F387, 0)</f>
        <v>40542</v>
      </c>
      <c r="I387" s="130">
        <f>ROUND(D387*G387, 0)</f>
        <v>4392</v>
      </c>
      <c r="K387" s="182"/>
      <c r="L387" s="182"/>
    </row>
    <row r="388" spans="1:12" s="131" customFormat="1" x14ac:dyDescent="0.25">
      <c r="A388" s="133"/>
      <c r="B388" s="161"/>
      <c r="C388" s="135"/>
      <c r="D388" s="132"/>
      <c r="E388" s="161"/>
      <c r="F388" s="134"/>
      <c r="G388" s="134"/>
      <c r="H388" s="130"/>
      <c r="I388" s="130"/>
      <c r="K388" s="175"/>
      <c r="L388" s="175"/>
    </row>
    <row r="389" spans="1:12" s="131" customFormat="1" ht="76.5" x14ac:dyDescent="0.25">
      <c r="A389" s="133">
        <v>45</v>
      </c>
      <c r="B389" s="166" t="s">
        <v>358</v>
      </c>
      <c r="C389" s="167" t="s">
        <v>359</v>
      </c>
      <c r="D389" s="168">
        <v>3</v>
      </c>
      <c r="E389" s="166" t="s">
        <v>13</v>
      </c>
      <c r="F389" s="168">
        <v>11882</v>
      </c>
      <c r="G389" s="168">
        <v>732</v>
      </c>
      <c r="H389" s="130">
        <f>ROUND(D389*F389, 0)</f>
        <v>35646</v>
      </c>
      <c r="I389" s="130">
        <f>ROUND(D389*G389, 0)</f>
        <v>2196</v>
      </c>
      <c r="K389" s="182"/>
      <c r="L389" s="182"/>
    </row>
    <row r="390" spans="1:12" s="131" customFormat="1" x14ac:dyDescent="0.25">
      <c r="A390" s="133"/>
      <c r="B390" s="161"/>
      <c r="C390" s="135"/>
      <c r="D390" s="132"/>
      <c r="E390" s="161"/>
      <c r="F390" s="134"/>
      <c r="G390" s="134"/>
      <c r="H390" s="130"/>
      <c r="I390" s="130"/>
    </row>
    <row r="391" spans="1:12" s="131" customFormat="1" ht="38.25" x14ac:dyDescent="0.25">
      <c r="A391" s="133">
        <v>46</v>
      </c>
      <c r="B391" s="166" t="s">
        <v>360</v>
      </c>
      <c r="C391" s="167" t="s">
        <v>361</v>
      </c>
      <c r="D391" s="168">
        <v>1</v>
      </c>
      <c r="E391" s="166" t="s">
        <v>13</v>
      </c>
      <c r="F391" s="168">
        <v>124</v>
      </c>
      <c r="G391" s="168">
        <v>266</v>
      </c>
      <c r="H391" s="130">
        <f>ROUND(D391*F391, 0)</f>
        <v>124</v>
      </c>
      <c r="I391" s="130">
        <f>ROUND(D391*G391, 0)</f>
        <v>266</v>
      </c>
      <c r="K391" s="182"/>
      <c r="L391" s="182"/>
    </row>
    <row r="392" spans="1:12" s="131" customFormat="1" x14ac:dyDescent="0.25">
      <c r="A392" s="133"/>
      <c r="B392" s="161"/>
      <c r="C392" s="135"/>
      <c r="D392" s="132"/>
      <c r="E392" s="161"/>
      <c r="F392" s="134"/>
      <c r="G392" s="134"/>
      <c r="H392" s="130"/>
      <c r="I392" s="130"/>
      <c r="K392" s="175"/>
      <c r="L392" s="175"/>
    </row>
    <row r="393" spans="1:12" s="131" customFormat="1" ht="25.5" x14ac:dyDescent="0.25">
      <c r="A393" s="133">
        <v>47</v>
      </c>
      <c r="B393" s="166" t="s">
        <v>362</v>
      </c>
      <c r="C393" s="167" t="s">
        <v>363</v>
      </c>
      <c r="D393" s="168">
        <v>5</v>
      </c>
      <c r="E393" s="166" t="s">
        <v>13</v>
      </c>
      <c r="F393" s="168">
        <v>555</v>
      </c>
      <c r="G393" s="168">
        <v>1233</v>
      </c>
      <c r="H393" s="130">
        <f>ROUND(D393*F393, 0)</f>
        <v>2775</v>
      </c>
      <c r="I393" s="130">
        <f>ROUND(D393*G393, 0)</f>
        <v>6165</v>
      </c>
      <c r="K393" s="182"/>
      <c r="L393" s="182"/>
    </row>
    <row r="394" spans="1:12" s="131" customFormat="1" x14ac:dyDescent="0.25">
      <c r="A394" s="133"/>
      <c r="B394" s="161"/>
      <c r="C394" s="135"/>
      <c r="D394" s="132"/>
      <c r="E394" s="161"/>
      <c r="F394" s="134"/>
      <c r="G394" s="134"/>
      <c r="H394" s="130"/>
      <c r="I394" s="130"/>
      <c r="K394" s="175"/>
      <c r="L394" s="175"/>
    </row>
    <row r="395" spans="1:12" s="131" customFormat="1" ht="51" x14ac:dyDescent="0.25">
      <c r="A395" s="133">
        <v>48</v>
      </c>
      <c r="B395" s="166" t="s">
        <v>364</v>
      </c>
      <c r="C395" s="167" t="s">
        <v>365</v>
      </c>
      <c r="D395" s="168">
        <v>3</v>
      </c>
      <c r="E395" s="166" t="s">
        <v>13</v>
      </c>
      <c r="F395" s="168">
        <v>14549</v>
      </c>
      <c r="G395" s="168">
        <v>1465</v>
      </c>
      <c r="H395" s="130">
        <f>ROUND(D395*F395, 0)</f>
        <v>43647</v>
      </c>
      <c r="I395" s="130">
        <f>ROUND(D395*G395, 0)</f>
        <v>4395</v>
      </c>
      <c r="K395" s="182"/>
      <c r="L395" s="182"/>
    </row>
    <row r="396" spans="1:12" s="131" customFormat="1" x14ac:dyDescent="0.25">
      <c r="A396" s="133"/>
      <c r="B396" s="161"/>
      <c r="C396" s="135"/>
      <c r="D396" s="132"/>
      <c r="E396" s="161"/>
      <c r="F396" s="134"/>
      <c r="G396" s="134"/>
      <c r="H396" s="130"/>
      <c r="I396" s="130"/>
    </row>
    <row r="397" spans="1:12" s="131" customFormat="1" ht="89.25" x14ac:dyDescent="0.25">
      <c r="A397" s="133">
        <v>49</v>
      </c>
      <c r="B397" s="166" t="s">
        <v>366</v>
      </c>
      <c r="C397" s="167" t="s">
        <v>367</v>
      </c>
      <c r="D397" s="168">
        <v>4</v>
      </c>
      <c r="E397" s="166" t="s">
        <v>13</v>
      </c>
      <c r="F397" s="168">
        <v>56930</v>
      </c>
      <c r="G397" s="168">
        <v>7573</v>
      </c>
      <c r="H397" s="130">
        <f>ROUND(D397*F397, 0)</f>
        <v>227720</v>
      </c>
      <c r="I397" s="130">
        <f>ROUND(D397*G397, 0)</f>
        <v>30292</v>
      </c>
      <c r="K397" s="182"/>
      <c r="L397" s="182"/>
    </row>
    <row r="398" spans="1:12" s="131" customFormat="1" ht="15" x14ac:dyDescent="0.25">
      <c r="A398" s="133"/>
      <c r="B398" s="165"/>
      <c r="C398" s="167" t="s">
        <v>368</v>
      </c>
      <c r="D398" s="165"/>
      <c r="E398" s="165"/>
      <c r="F398" s="165"/>
      <c r="G398" s="165"/>
      <c r="H398" s="130"/>
      <c r="I398" s="130"/>
      <c r="K398" s="175"/>
      <c r="L398" s="175"/>
    </row>
    <row r="399" spans="1:12" s="131" customFormat="1" x14ac:dyDescent="0.25">
      <c r="A399" s="133"/>
      <c r="B399" s="161"/>
      <c r="C399" s="135"/>
      <c r="D399" s="132"/>
      <c r="E399" s="161"/>
      <c r="F399" s="134"/>
      <c r="G399" s="134"/>
      <c r="H399" s="130"/>
      <c r="I399" s="130"/>
      <c r="K399" s="182"/>
      <c r="L399" s="182"/>
    </row>
    <row r="400" spans="1:12" s="131" customFormat="1" ht="76.5" x14ac:dyDescent="0.25">
      <c r="A400" s="133">
        <v>50</v>
      </c>
      <c r="B400" s="166" t="s">
        <v>369</v>
      </c>
      <c r="C400" s="167" t="s">
        <v>370</v>
      </c>
      <c r="D400" s="168">
        <v>4</v>
      </c>
      <c r="E400" s="166" t="s">
        <v>13</v>
      </c>
      <c r="F400" s="168">
        <v>177018</v>
      </c>
      <c r="G400" s="168">
        <v>3796</v>
      </c>
      <c r="H400" s="130">
        <f>ROUND(D400*F400, 0)</f>
        <v>708072</v>
      </c>
      <c r="I400" s="130">
        <f>ROUND(D400*G400, 0)</f>
        <v>15184</v>
      </c>
      <c r="K400" s="182"/>
      <c r="L400" s="182"/>
    </row>
    <row r="401" spans="1:12" s="131" customFormat="1" ht="76.5" x14ac:dyDescent="0.25">
      <c r="A401" s="133"/>
      <c r="B401" s="165"/>
      <c r="C401" s="167" t="s">
        <v>371</v>
      </c>
      <c r="D401" s="165"/>
      <c r="E401" s="165"/>
      <c r="F401" s="165"/>
      <c r="G401" s="165"/>
      <c r="H401" s="130"/>
      <c r="I401" s="130"/>
      <c r="K401" s="182"/>
      <c r="L401" s="182"/>
    </row>
    <row r="402" spans="1:12" s="131" customFormat="1" ht="25.5" x14ac:dyDescent="0.25">
      <c r="A402" s="133"/>
      <c r="B402" s="165"/>
      <c r="C402" s="167" t="s">
        <v>372</v>
      </c>
      <c r="D402" s="165"/>
      <c r="E402" s="165"/>
      <c r="F402" s="165"/>
      <c r="G402" s="165"/>
      <c r="H402" s="130"/>
      <c r="I402" s="130"/>
    </row>
    <row r="403" spans="1:12" s="131" customFormat="1" ht="15" x14ac:dyDescent="0.25">
      <c r="A403" s="133"/>
      <c r="B403" s="165"/>
      <c r="C403" s="167"/>
      <c r="D403" s="165"/>
      <c r="E403" s="165"/>
      <c r="F403" s="165"/>
      <c r="G403" s="165"/>
      <c r="H403" s="130"/>
      <c r="I403" s="130"/>
    </row>
    <row r="404" spans="1:12" s="131" customFormat="1" ht="25.5" x14ac:dyDescent="0.25">
      <c r="A404" s="133">
        <v>51</v>
      </c>
      <c r="B404" s="170" t="s">
        <v>373</v>
      </c>
      <c r="C404" s="171" t="s">
        <v>374</v>
      </c>
      <c r="D404" s="172">
        <v>1</v>
      </c>
      <c r="E404" s="170" t="s">
        <v>13</v>
      </c>
      <c r="F404" s="172">
        <v>32643</v>
      </c>
      <c r="G404" s="172">
        <v>0</v>
      </c>
      <c r="H404" s="130">
        <f>ROUND(D404*F404, 0)</f>
        <v>32643</v>
      </c>
      <c r="I404" s="130">
        <f>ROUND(D404*G404, 0)</f>
        <v>0</v>
      </c>
      <c r="K404" s="182"/>
      <c r="L404" s="182"/>
    </row>
    <row r="405" spans="1:12" s="131" customFormat="1" x14ac:dyDescent="0.25">
      <c r="A405" s="133"/>
      <c r="B405" s="157"/>
      <c r="C405" s="135"/>
      <c r="D405" s="132"/>
      <c r="E405" s="157"/>
      <c r="F405" s="134"/>
      <c r="G405" s="134"/>
      <c r="H405" s="130"/>
      <c r="I405" s="130"/>
    </row>
    <row r="406" spans="1:12" x14ac:dyDescent="0.25">
      <c r="A406" s="51"/>
      <c r="B406" s="12"/>
      <c r="C406" s="58"/>
      <c r="D406" s="52"/>
      <c r="E406" s="12"/>
      <c r="F406" s="45"/>
      <c r="G406" s="45"/>
      <c r="H406" s="45">
        <f>ROUND(SUM(H293:H405),0)</f>
        <v>2687196</v>
      </c>
      <c r="I406" s="45">
        <f>ROUND(SUM(I293:I405),0)</f>
        <v>728151</v>
      </c>
    </row>
    <row r="409" spans="1:12" x14ac:dyDescent="0.25">
      <c r="B409" s="62" t="str">
        <f>B20</f>
        <v>Kiegészítő tevékenységek</v>
      </c>
      <c r="C409" s="63"/>
    </row>
    <row r="410" spans="1:12" ht="25.5" x14ac:dyDescent="0.25">
      <c r="A410" s="51" t="s">
        <v>3</v>
      </c>
      <c r="B410" s="12" t="s">
        <v>4</v>
      </c>
      <c r="C410" s="12" t="s">
        <v>5</v>
      </c>
      <c r="D410" s="52" t="s">
        <v>6</v>
      </c>
      <c r="E410" s="12" t="s">
        <v>7</v>
      </c>
      <c r="F410" s="45" t="s">
        <v>8</v>
      </c>
      <c r="G410" s="45" t="s">
        <v>9</v>
      </c>
      <c r="H410" s="45" t="s">
        <v>10</v>
      </c>
      <c r="I410" s="45" t="s">
        <v>11</v>
      </c>
    </row>
    <row r="411" spans="1:12" ht="51" x14ac:dyDescent="0.25">
      <c r="A411" s="67">
        <v>1</v>
      </c>
      <c r="B411" s="1" t="s">
        <v>90</v>
      </c>
      <c r="C411" s="1" t="s">
        <v>89</v>
      </c>
      <c r="D411" s="116">
        <v>2</v>
      </c>
      <c r="E411" s="1" t="s">
        <v>91</v>
      </c>
      <c r="F411" s="55">
        <v>11562</v>
      </c>
      <c r="G411" s="55">
        <v>879</v>
      </c>
      <c r="H411" s="10">
        <f>ROUND(D411*F411, 0)</f>
        <v>23124</v>
      </c>
      <c r="I411" s="10">
        <f>ROUND(D411*G411, 0)</f>
        <v>1758</v>
      </c>
      <c r="K411" s="182"/>
      <c r="L411" s="182"/>
    </row>
    <row r="412" spans="1:12" x14ac:dyDescent="0.25">
      <c r="A412" s="67"/>
      <c r="B412" s="1"/>
      <c r="C412" s="2"/>
      <c r="D412" s="116"/>
      <c r="E412" s="1"/>
      <c r="F412" s="55"/>
      <c r="G412" s="55"/>
      <c r="H412" s="10"/>
      <c r="I412" s="10"/>
    </row>
    <row r="413" spans="1:12" ht="51" x14ac:dyDescent="0.25">
      <c r="A413" s="67">
        <v>2</v>
      </c>
      <c r="B413" s="1" t="s">
        <v>93</v>
      </c>
      <c r="C413" s="70" t="s">
        <v>92</v>
      </c>
      <c r="D413" s="116">
        <v>2</v>
      </c>
      <c r="E413" s="1" t="s">
        <v>91</v>
      </c>
      <c r="F413" s="55">
        <v>0</v>
      </c>
      <c r="G413" s="55">
        <v>531</v>
      </c>
      <c r="H413" s="10">
        <f>ROUND(D413*F413, 0)</f>
        <v>0</v>
      </c>
      <c r="I413" s="10">
        <f>ROUND(D413*G413, 0)</f>
        <v>1062</v>
      </c>
      <c r="K413" s="182"/>
      <c r="L413" s="182"/>
    </row>
    <row r="414" spans="1:12" x14ac:dyDescent="0.25">
      <c r="A414" s="67"/>
      <c r="B414" s="1"/>
      <c r="C414" s="70"/>
      <c r="D414" s="32"/>
      <c r="E414" s="1"/>
      <c r="F414" s="55"/>
      <c r="G414" s="55"/>
      <c r="H414" s="10"/>
      <c r="I414" s="10"/>
    </row>
    <row r="415" spans="1:12" x14ac:dyDescent="0.25">
      <c r="A415" s="67">
        <v>3</v>
      </c>
      <c r="B415" s="1" t="s">
        <v>29</v>
      </c>
      <c r="C415" s="70" t="s">
        <v>94</v>
      </c>
      <c r="D415" s="80">
        <v>1</v>
      </c>
      <c r="E415" s="1" t="s">
        <v>95</v>
      </c>
      <c r="F415" s="69">
        <v>3264</v>
      </c>
      <c r="G415" s="69">
        <v>97928</v>
      </c>
      <c r="H415" s="10">
        <f>ROUND(D415*F415, 0)</f>
        <v>3264</v>
      </c>
      <c r="I415" s="10">
        <f>ROUND(D415*G415, 0)</f>
        <v>97928</v>
      </c>
      <c r="K415" s="182"/>
      <c r="L415" s="182"/>
    </row>
    <row r="416" spans="1:12" x14ac:dyDescent="0.25">
      <c r="A416" s="67"/>
      <c r="B416" s="1"/>
      <c r="C416" s="70"/>
      <c r="D416" s="80"/>
      <c r="E416" s="1"/>
      <c r="F416" s="69"/>
      <c r="G416" s="69"/>
      <c r="H416" s="10"/>
      <c r="I416" s="10"/>
    </row>
    <row r="417" spans="1:12" x14ac:dyDescent="0.25">
      <c r="A417" s="67">
        <v>4</v>
      </c>
      <c r="B417" s="1" t="s">
        <v>29</v>
      </c>
      <c r="C417" s="135" t="s">
        <v>375</v>
      </c>
      <c r="D417" s="80">
        <v>45</v>
      </c>
      <c r="E417" s="1" t="s">
        <v>13</v>
      </c>
      <c r="F417" s="69">
        <v>0</v>
      </c>
      <c r="G417" s="69">
        <v>11098</v>
      </c>
      <c r="H417" s="130">
        <f t="shared" ref="H417:H421" si="0">ROUND(D417*F417, 0)</f>
        <v>0</v>
      </c>
      <c r="I417" s="130">
        <f t="shared" ref="I417:I421" si="1">ROUND(D417*G417, 0)</f>
        <v>499410</v>
      </c>
      <c r="K417" s="182"/>
      <c r="L417" s="182"/>
    </row>
    <row r="418" spans="1:12" s="131" customFormat="1" x14ac:dyDescent="0.25">
      <c r="A418" s="133"/>
      <c r="B418" s="128"/>
      <c r="C418" s="135"/>
      <c r="D418" s="80"/>
      <c r="E418" s="128"/>
      <c r="F418" s="134"/>
      <c r="G418" s="134"/>
      <c r="H418" s="130"/>
      <c r="I418" s="130"/>
    </row>
    <row r="419" spans="1:12" s="131" customFormat="1" ht="76.5" x14ac:dyDescent="0.25">
      <c r="A419" s="133">
        <v>5</v>
      </c>
      <c r="B419" s="170" t="s">
        <v>376</v>
      </c>
      <c r="C419" s="135" t="s">
        <v>377</v>
      </c>
      <c r="D419" s="80">
        <v>2</v>
      </c>
      <c r="E419" s="128" t="s">
        <v>13</v>
      </c>
      <c r="F419" s="134">
        <v>72963</v>
      </c>
      <c r="G419" s="134">
        <v>14754</v>
      </c>
      <c r="H419" s="130">
        <f t="shared" ref="H419" si="2">ROUND(D419*F419, 0)</f>
        <v>145926</v>
      </c>
      <c r="I419" s="130">
        <f t="shared" ref="I419" si="3">ROUND(D419*G419, 0)</f>
        <v>29508</v>
      </c>
      <c r="K419" s="182"/>
      <c r="L419" s="182"/>
    </row>
    <row r="420" spans="1:12" s="117" customFormat="1" x14ac:dyDescent="0.25">
      <c r="A420" s="133"/>
      <c r="B420" s="114"/>
      <c r="C420" s="121"/>
      <c r="D420" s="80"/>
      <c r="E420" s="114"/>
      <c r="F420" s="120"/>
      <c r="G420" s="120"/>
      <c r="H420" s="130"/>
      <c r="I420" s="130"/>
    </row>
    <row r="421" spans="1:12" s="117" customFormat="1" ht="25.5" x14ac:dyDescent="0.25">
      <c r="A421" s="133">
        <v>6</v>
      </c>
      <c r="B421" s="128" t="s">
        <v>29</v>
      </c>
      <c r="C421" s="135" t="s">
        <v>159</v>
      </c>
      <c r="D421" s="80">
        <v>1</v>
      </c>
      <c r="E421" s="128" t="s">
        <v>95</v>
      </c>
      <c r="F421" s="134">
        <v>32643</v>
      </c>
      <c r="G421" s="134">
        <v>104456</v>
      </c>
      <c r="H421" s="130">
        <f t="shared" si="0"/>
        <v>32643</v>
      </c>
      <c r="I421" s="130">
        <f t="shared" si="1"/>
        <v>104456</v>
      </c>
      <c r="K421" s="182"/>
      <c r="L421" s="182"/>
    </row>
    <row r="422" spans="1:12" s="131" customFormat="1" x14ac:dyDescent="0.25">
      <c r="A422" s="133"/>
      <c r="B422" s="128"/>
      <c r="C422" s="135"/>
      <c r="D422" s="80"/>
      <c r="E422" s="128"/>
      <c r="F422" s="134"/>
      <c r="G422" s="134"/>
      <c r="H422" s="130"/>
      <c r="I422" s="130"/>
    </row>
    <row r="423" spans="1:12" s="131" customFormat="1" ht="25.5" x14ac:dyDescent="0.25">
      <c r="A423" s="133">
        <v>7</v>
      </c>
      <c r="B423" s="128" t="s">
        <v>29</v>
      </c>
      <c r="C423" s="135" t="s">
        <v>160</v>
      </c>
      <c r="D423" s="80">
        <v>92</v>
      </c>
      <c r="E423" s="128" t="s">
        <v>12</v>
      </c>
      <c r="F423" s="134">
        <v>3264</v>
      </c>
      <c r="G423" s="134">
        <v>326</v>
      </c>
      <c r="H423" s="130">
        <f t="shared" ref="H423" si="4">ROUND(D423*F423, 0)</f>
        <v>300288</v>
      </c>
      <c r="I423" s="130">
        <f t="shared" ref="I423" si="5">ROUND(D423*G423, 0)</f>
        <v>29992</v>
      </c>
      <c r="K423" s="182"/>
      <c r="L423" s="182"/>
    </row>
    <row r="424" spans="1:12" x14ac:dyDescent="0.25">
      <c r="A424" s="67"/>
      <c r="B424" s="1"/>
      <c r="C424" s="70"/>
      <c r="D424" s="59"/>
      <c r="E424" s="1"/>
      <c r="F424" s="69"/>
      <c r="G424" s="69"/>
      <c r="H424" s="10"/>
      <c r="I424" s="10"/>
    </row>
    <row r="425" spans="1:12" x14ac:dyDescent="0.25">
      <c r="A425" s="51"/>
      <c r="B425" s="12"/>
      <c r="C425" s="58"/>
      <c r="D425" s="52"/>
      <c r="E425" s="12"/>
      <c r="F425" s="45"/>
      <c r="G425" s="45"/>
      <c r="H425" s="45">
        <f>ROUND(SUM(H411:H424),0)</f>
        <v>505245</v>
      </c>
      <c r="I425" s="45">
        <f>ROUND(SUM(I411:I424),0)</f>
        <v>764114</v>
      </c>
    </row>
  </sheetData>
  <mergeCells count="1">
    <mergeCell ref="A3:I3"/>
  </mergeCells>
  <pageMargins left="0.2361111111111111" right="0.2361111111111111" top="0.69444444444444442" bottom="0.69444444444444442" header="0.41666666666666669" footer="0.41666666666666669"/>
  <pageSetup paperSize="9" scale="85" firstPageNumber="4294963191" orientation="portrait" useFirstPageNumber="1" r:id="rId1"/>
  <rowBreaks count="3" manualBreakCount="3">
    <brk id="42" max="8" man="1"/>
    <brk id="74" max="8" man="1"/>
    <brk id="40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2</vt:i4>
      </vt:variant>
    </vt:vector>
  </HeadingPairs>
  <TitlesOfParts>
    <vt:vector size="4" baseType="lpstr">
      <vt:lpstr>Főösszesítő</vt:lpstr>
      <vt:lpstr>TAO_felújítási munkák_2017</vt:lpstr>
      <vt:lpstr>Főösszesítő!Nyomtatási_terület</vt:lpstr>
      <vt:lpstr>'TAO_felújítási munkák_2017'!Nyomtatási_terület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Szabó Ágoston</dc:creator>
  <cp:lastModifiedBy>Windows-felhasználó</cp:lastModifiedBy>
  <cp:lastPrinted>2015-12-18T11:12:44Z</cp:lastPrinted>
  <dcterms:created xsi:type="dcterms:W3CDTF">2012-03-26T17:02:49Z</dcterms:created>
  <dcterms:modified xsi:type="dcterms:W3CDTF">2018-03-28T09:49:13Z</dcterms:modified>
</cp:coreProperties>
</file>