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Müfig Új\Közös\Gimnáziumok\TAO_2018\"/>
    </mc:Choice>
  </mc:AlternateContent>
  <bookViews>
    <workbookView xWindow="0" yWindow="0" windowWidth="20490" windowHeight="7620" activeTab="1"/>
  </bookViews>
  <sheets>
    <sheet name="Főösszesítő" sheetId="16" r:id="rId1"/>
    <sheet name="TAO_felújítási munkák_2017" sheetId="18" r:id="rId2"/>
  </sheets>
  <externalReferences>
    <externalReference r:id="rId3"/>
  </externalReferences>
  <definedNames>
    <definedName name="ácsdíj" localSheetId="1">[1]Főösszesítő!#REF!</definedName>
    <definedName name="ácsdíj">Főösszesítő!#REF!</definedName>
    <definedName name="alapterület" localSheetId="1">[1]Főösszesítő!#REF!</definedName>
    <definedName name="alapterület">Főösszesítő!#REF!</definedName>
    <definedName name="alvállalkozó" localSheetId="1">[1]Főösszesítő!#REF!</definedName>
    <definedName name="alvállalkozó">Főösszesítő!#REF!</definedName>
    <definedName name="anyag" localSheetId="1">[1]Főösszesítő!#REF!</definedName>
    <definedName name="anyag">Főösszesítő!#REF!</definedName>
    <definedName name="anyagf" localSheetId="1">[1]Főösszesítő!#REF!</definedName>
    <definedName name="anyagf">Főösszesítő!#REF!</definedName>
    <definedName name="anyagg" localSheetId="1">[1]Főösszesítő!#REF!</definedName>
    <definedName name="anyagg">Főösszesítő!#REF!</definedName>
    <definedName name="bádogdíj" localSheetId="1">[1]Főösszesítő!#REF!</definedName>
    <definedName name="bádogdíj">Főösszesítő!#REF!</definedName>
    <definedName name="bontás" localSheetId="1">[1]Főösszesítő!#REF!</definedName>
    <definedName name="bontás">Főösszesítő!#REF!</definedName>
    <definedName name="burkolás" localSheetId="1">[1]Főösszesítő!#REF!</definedName>
    <definedName name="burkolás">Főösszesítő!#REF!</definedName>
    <definedName name="díj" localSheetId="1">[1]Főösszesítő!#REF!</definedName>
    <definedName name="díj">Főösszesítő!#REF!</definedName>
    <definedName name="elektromos" localSheetId="1">[1]Főösszesítő!#REF!</definedName>
    <definedName name="elektromos">Főösszesítő!#REF!</definedName>
    <definedName name="épdíj" localSheetId="1">[1]Főösszesítő!#REF!</definedName>
    <definedName name="épdíj">Főösszesítő!#REF!</definedName>
    <definedName name="építődíj" localSheetId="1">[1]Főösszesítő!#REF!</definedName>
    <definedName name="építődíj">Főösszesítő!#REF!</definedName>
    <definedName name="festés" localSheetId="1">[1]Főösszesítő!#REF!</definedName>
    <definedName name="festés">Főösszesítő!#REF!</definedName>
    <definedName name="festésa" localSheetId="1">[1]Főösszesítő!#REF!</definedName>
    <definedName name="festésa">Főösszesítő!#REF!</definedName>
    <definedName name="festésdíj" localSheetId="1">[1]Főösszesítő!#REF!</definedName>
    <definedName name="festésdíj">Főösszesítő!#REF!</definedName>
    <definedName name="gépész" localSheetId="1">[1]Főösszesítő!#REF!</definedName>
    <definedName name="gépész">Főösszesítő!#REF!</definedName>
    <definedName name="gipszkarton" localSheetId="1">[1]Főösszesítő!#REF!</definedName>
    <definedName name="gipszkarton">Főösszesítő!#REF!</definedName>
    <definedName name="gkanyag" localSheetId="1">[1]Főösszesítő!#REF!</definedName>
    <definedName name="gkanyag">Főösszesítő!#REF!</definedName>
    <definedName name="gkdíj" localSheetId="1">[1]Főösszesítő!#REF!</definedName>
    <definedName name="gkdíj">Főösszesítő!#REF!</definedName>
    <definedName name="jár" localSheetId="1">[1]Főösszesítő!#REF!</definedName>
    <definedName name="jár">Főösszesítő!#REF!</definedName>
    <definedName name="kilincs" localSheetId="1">#REF!</definedName>
    <definedName name="kilincs">#REF!</definedName>
    <definedName name="korr" localSheetId="1">[1]Főösszesítő!#REF!</definedName>
    <definedName name="korr">Főösszesítő!#REF!</definedName>
    <definedName name="_xlnm.Print_Area" localSheetId="0">Főösszesítő!$A$1:$J$42</definedName>
    <definedName name="_xlnm.Print_Area" localSheetId="1">'TAO_felújítási munkák_2017'!$A$1:$I$352</definedName>
    <definedName name="pk" localSheetId="1">[1]Főösszesítő!#REF!</definedName>
    <definedName name="pk">Főösszesítő!#REF!</definedName>
    <definedName name="prog" localSheetId="1">[1]Főösszesítő!#REF!</definedName>
    <definedName name="prog">Főösszesítő!#REF!</definedName>
    <definedName name="smdíj" localSheetId="1">[1]Főösszesítő!#REF!</definedName>
    <definedName name="smdíj">Főösszesítő!#REF!</definedName>
    <definedName name="száll" localSheetId="1">[1]Főösszesítő!#REF!</definedName>
    <definedName name="száll">Főösszesítő!#REF!</definedName>
    <definedName name="szigdíj" localSheetId="1">[1]Főösszesítő!#REF!</definedName>
    <definedName name="szigdíj">Főösszesítő!#REF!</definedName>
    <definedName name="TL" localSheetId="1">[1]Főösszesítő!#REF!</definedName>
    <definedName name="TL">Főösszesítő!#REF!</definedName>
    <definedName name="üveg" localSheetId="1">#REF!</definedName>
    <definedName name="üveg">#REF!</definedName>
    <definedName name="üvega" localSheetId="1">#REF!</definedName>
    <definedName name="üvega">#REF!</definedName>
    <definedName name="üvegdíj" localSheetId="1">#REF!</definedName>
    <definedName name="üvegdíj">#REF!</definedName>
    <definedName name="vill" localSheetId="1">[1]Főösszesítő!#REF!</definedName>
    <definedName name="vill">Főösszesítő!#REF!</definedName>
    <definedName name="zsaludíj" localSheetId="1">[1]Főösszesítő!#REF!</definedName>
    <definedName name="zsaludíj">Főösszesítő!#REF!</definedName>
    <definedName name="zsaluzás" localSheetId="1">[1]Főösszesítő!#REF!</definedName>
    <definedName name="zsaluzás">Főösszesítő!#REF!</definedName>
  </definedNames>
  <calcPr calcId="162913"/>
</workbook>
</file>

<file path=xl/calcChain.xml><?xml version="1.0" encoding="utf-8"?>
<calcChain xmlns="http://schemas.openxmlformats.org/spreadsheetml/2006/main">
  <c r="H54" i="18" l="1"/>
  <c r="I153" i="18" l="1"/>
  <c r="H153" i="18"/>
  <c r="I334" i="18" l="1"/>
  <c r="H334" i="18"/>
  <c r="I331" i="18"/>
  <c r="H331" i="18"/>
  <c r="I329" i="18"/>
  <c r="H329" i="18"/>
  <c r="I327" i="18"/>
  <c r="H327" i="18"/>
  <c r="I324" i="18"/>
  <c r="H324" i="18"/>
  <c r="I322" i="18"/>
  <c r="H322" i="18"/>
  <c r="I320" i="18"/>
  <c r="H320" i="18"/>
  <c r="I318" i="18"/>
  <c r="H318" i="18"/>
  <c r="I316" i="18"/>
  <c r="H316" i="18"/>
  <c r="I314" i="18"/>
  <c r="H314" i="18"/>
  <c r="I312" i="18"/>
  <c r="H312" i="18"/>
  <c r="I310" i="18"/>
  <c r="H310" i="18"/>
  <c r="I308" i="18"/>
  <c r="H308" i="18"/>
  <c r="I306" i="18"/>
  <c r="H306" i="18"/>
  <c r="I304" i="18"/>
  <c r="H304" i="18"/>
  <c r="I302" i="18"/>
  <c r="H302" i="18"/>
  <c r="I300" i="18"/>
  <c r="H300" i="18"/>
  <c r="I296" i="18"/>
  <c r="H296" i="18"/>
  <c r="I293" i="18"/>
  <c r="H293" i="18"/>
  <c r="I290" i="18"/>
  <c r="H290" i="18"/>
  <c r="I288" i="18"/>
  <c r="H288" i="18"/>
  <c r="I286" i="18"/>
  <c r="H286" i="18"/>
  <c r="I284" i="18"/>
  <c r="H284" i="18"/>
  <c r="I282" i="18"/>
  <c r="H282" i="18"/>
  <c r="I280" i="18"/>
  <c r="H280" i="18"/>
  <c r="I278" i="18"/>
  <c r="H278" i="18"/>
  <c r="I276" i="18"/>
  <c r="H276" i="18"/>
  <c r="I274" i="18"/>
  <c r="H274" i="18"/>
  <c r="I272" i="18"/>
  <c r="H272" i="18"/>
  <c r="I270" i="18"/>
  <c r="H270" i="18"/>
  <c r="I267" i="18"/>
  <c r="H267" i="18"/>
  <c r="I264" i="18"/>
  <c r="H264" i="18"/>
  <c r="I262" i="18"/>
  <c r="H262" i="18"/>
  <c r="I260" i="18"/>
  <c r="H260" i="18"/>
  <c r="I258" i="18"/>
  <c r="H258" i="18"/>
  <c r="I256" i="18"/>
  <c r="H256" i="18"/>
  <c r="I254" i="18"/>
  <c r="H254" i="18"/>
  <c r="I251" i="18"/>
  <c r="H251" i="18"/>
  <c r="I248" i="18"/>
  <c r="H248" i="18"/>
  <c r="I245" i="18"/>
  <c r="H245" i="18"/>
  <c r="I242" i="18"/>
  <c r="H242" i="18"/>
  <c r="I239" i="18"/>
  <c r="H239" i="18"/>
  <c r="I237" i="18"/>
  <c r="H237" i="18"/>
  <c r="I235" i="18"/>
  <c r="H235" i="18"/>
  <c r="I233" i="18"/>
  <c r="H233" i="18"/>
  <c r="I231" i="18"/>
  <c r="H231" i="18"/>
  <c r="I229" i="18"/>
  <c r="H229" i="18"/>
  <c r="I227" i="18"/>
  <c r="H227" i="18"/>
  <c r="I225" i="18"/>
  <c r="H225" i="18"/>
  <c r="I223" i="18"/>
  <c r="H223" i="18"/>
  <c r="I221" i="18"/>
  <c r="H221" i="18"/>
  <c r="I219" i="18"/>
  <c r="H219" i="18"/>
  <c r="I217" i="18"/>
  <c r="H217" i="18"/>
  <c r="I45" i="18"/>
  <c r="H45" i="18"/>
  <c r="I349" i="18"/>
  <c r="H349" i="18"/>
  <c r="I139" i="18"/>
  <c r="H139" i="18"/>
  <c r="I117" i="18"/>
  <c r="H117" i="18"/>
  <c r="I128" i="18"/>
  <c r="H128" i="18"/>
  <c r="I124" i="18"/>
  <c r="H124" i="18"/>
  <c r="I151" i="18"/>
  <c r="H151" i="18"/>
  <c r="I149" i="18"/>
  <c r="H149" i="18"/>
  <c r="I143" i="18"/>
  <c r="H143" i="18"/>
  <c r="I141" i="18"/>
  <c r="H141" i="18"/>
  <c r="I37" i="18"/>
  <c r="H37" i="18"/>
  <c r="I92" i="18"/>
  <c r="H92" i="18"/>
  <c r="I200" i="18"/>
  <c r="H200" i="18"/>
  <c r="I172" i="18"/>
  <c r="H172" i="18"/>
  <c r="H41" i="18"/>
  <c r="I47" i="18"/>
  <c r="H47" i="18"/>
  <c r="I43" i="18"/>
  <c r="H43" i="18"/>
  <c r="I39" i="18"/>
  <c r="H39" i="18"/>
  <c r="I204" i="18"/>
  <c r="H204" i="18"/>
  <c r="I202" i="18"/>
  <c r="H202" i="18"/>
  <c r="I198" i="18"/>
  <c r="H198" i="18"/>
  <c r="I196" i="18"/>
  <c r="H196" i="18"/>
  <c r="I194" i="18"/>
  <c r="H194" i="18"/>
  <c r="I192" i="18"/>
  <c r="H192" i="18"/>
  <c r="I190" i="18"/>
  <c r="H190" i="18"/>
  <c r="I188" i="18"/>
  <c r="H188" i="18"/>
  <c r="I186" i="18"/>
  <c r="H186" i="18"/>
  <c r="I184" i="18"/>
  <c r="H184" i="18"/>
  <c r="I182" i="18"/>
  <c r="H182" i="18"/>
  <c r="I180" i="18"/>
  <c r="H180" i="18"/>
  <c r="I178" i="18"/>
  <c r="H178" i="18"/>
  <c r="I176" i="18"/>
  <c r="H176" i="18"/>
  <c r="I174" i="18"/>
  <c r="H174" i="18"/>
  <c r="I170" i="18"/>
  <c r="H170" i="18"/>
  <c r="I168" i="18"/>
  <c r="H168" i="18"/>
  <c r="I166" i="18"/>
  <c r="H166" i="18"/>
  <c r="I41" i="18" l="1"/>
  <c r="I78" i="18" l="1"/>
  <c r="H78" i="18"/>
  <c r="I100" i="18"/>
  <c r="H100" i="18"/>
  <c r="I347" i="18"/>
  <c r="H347" i="18"/>
  <c r="I115" i="18"/>
  <c r="H115" i="18"/>
  <c r="B122" i="18"/>
  <c r="I126" i="18"/>
  <c r="I130" i="18" s="1"/>
  <c r="H126" i="18"/>
  <c r="H130" i="18" s="1"/>
  <c r="I102" i="18"/>
  <c r="H102" i="18"/>
  <c r="I98" i="18"/>
  <c r="H98" i="18"/>
  <c r="I96" i="18"/>
  <c r="H96" i="18"/>
  <c r="I94" i="18"/>
  <c r="H94" i="18"/>
  <c r="I90" i="18"/>
  <c r="H90" i="18"/>
  <c r="B61" i="18"/>
  <c r="I63" i="18"/>
  <c r="H63" i="18"/>
  <c r="H65" i="18" s="1"/>
  <c r="H13" i="18" s="1"/>
  <c r="B33" i="18"/>
  <c r="I35" i="18"/>
  <c r="H35" i="18"/>
  <c r="I88" i="18"/>
  <c r="H88" i="18"/>
  <c r="I86" i="18"/>
  <c r="H86" i="18"/>
  <c r="I84" i="18"/>
  <c r="H84" i="18"/>
  <c r="I82" i="18"/>
  <c r="H82" i="18"/>
  <c r="I80" i="18"/>
  <c r="H80" i="18"/>
  <c r="I76" i="18"/>
  <c r="H76" i="18"/>
  <c r="I74" i="18"/>
  <c r="H74" i="18"/>
  <c r="B339" i="18"/>
  <c r="B209" i="18"/>
  <c r="I345" i="18"/>
  <c r="H345" i="18"/>
  <c r="I343" i="18"/>
  <c r="H343" i="18"/>
  <c r="I341" i="18"/>
  <c r="H341" i="18"/>
  <c r="I215" i="18"/>
  <c r="H215" i="18"/>
  <c r="I213" i="18"/>
  <c r="H213" i="18"/>
  <c r="I211" i="18"/>
  <c r="H211" i="18"/>
  <c r="B158" i="18"/>
  <c r="B133" i="18"/>
  <c r="B107" i="18"/>
  <c r="B68" i="18"/>
  <c r="B52" i="18"/>
  <c r="B24" i="18"/>
  <c r="I147" i="18"/>
  <c r="H147" i="18"/>
  <c r="I145" i="18"/>
  <c r="H145" i="18"/>
  <c r="I135" i="18"/>
  <c r="H135" i="18"/>
  <c r="I164" i="18"/>
  <c r="H164" i="18"/>
  <c r="I137" i="18"/>
  <c r="H137" i="18"/>
  <c r="I162" i="18"/>
  <c r="H162" i="18"/>
  <c r="I72" i="18"/>
  <c r="H72" i="18"/>
  <c r="H113" i="18"/>
  <c r="H111" i="18"/>
  <c r="I160" i="18"/>
  <c r="H160" i="18"/>
  <c r="I28" i="18"/>
  <c r="H28" i="18"/>
  <c r="I70" i="18"/>
  <c r="H70" i="18"/>
  <c r="I56" i="18"/>
  <c r="H56" i="18"/>
  <c r="I54" i="18"/>
  <c r="I109" i="18"/>
  <c r="I26" i="18"/>
  <c r="H26" i="18"/>
  <c r="H109" i="18"/>
  <c r="I113" i="18"/>
  <c r="I111" i="18"/>
  <c r="H351" i="18" l="1"/>
  <c r="H20" i="18" s="1"/>
  <c r="I16" i="18"/>
  <c r="H16" i="18"/>
  <c r="I65" i="18"/>
  <c r="I13" i="18" s="1"/>
  <c r="H49" i="18"/>
  <c r="H11" i="18" s="1"/>
  <c r="I49" i="18"/>
  <c r="I11" i="18" s="1"/>
  <c r="H336" i="18"/>
  <c r="H19" i="18" s="1"/>
  <c r="I336" i="18"/>
  <c r="I19" i="18" s="1"/>
  <c r="I351" i="18"/>
  <c r="I20" i="18" s="1"/>
  <c r="H58" i="18"/>
  <c r="H12" i="18" s="1"/>
  <c r="I104" i="18"/>
  <c r="I14" i="18" s="1"/>
  <c r="I30" i="18"/>
  <c r="I10" i="18" s="1"/>
  <c r="H119" i="18"/>
  <c r="H15" i="18" s="1"/>
  <c r="H104" i="18"/>
  <c r="H14" i="18" s="1"/>
  <c r="H206" i="18"/>
  <c r="H18" i="18" s="1"/>
  <c r="I206" i="18"/>
  <c r="I18" i="18" s="1"/>
  <c r="I155" i="18"/>
  <c r="I17" i="18" s="1"/>
  <c r="H155" i="18"/>
  <c r="H17" i="18" s="1"/>
  <c r="I119" i="18"/>
  <c r="I15" i="18" s="1"/>
  <c r="I58" i="18"/>
  <c r="I12" i="18" s="1"/>
  <c r="H30" i="18"/>
  <c r="H10" i="18" s="1"/>
  <c r="H21" i="18" l="1"/>
  <c r="H30" i="16" s="1"/>
  <c r="I21" i="18"/>
  <c r="J30" i="16" s="1"/>
  <c r="J34" i="16" l="1"/>
  <c r="H34" i="16"/>
  <c r="J36" i="16" l="1"/>
  <c r="J38" i="16" s="1"/>
  <c r="H40" i="16" l="1"/>
</calcChain>
</file>

<file path=xl/sharedStrings.xml><?xml version="1.0" encoding="utf-8"?>
<sst xmlns="http://schemas.openxmlformats.org/spreadsheetml/2006/main" count="534" uniqueCount="316">
  <si>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</si>
  <si>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</si>
  <si>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</si>
  <si>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</si>
  <si>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</si>
  <si>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</si>
  <si>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</si>
  <si>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</si>
  <si>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</si>
  <si>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</si>
  <si>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</si>
  <si>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</si>
  <si>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m2</t>
  </si>
  <si>
    <t>db</t>
  </si>
  <si>
    <t>FŐÖSSZESÍTŐ</t>
  </si>
  <si>
    <t>Nettó összesen:</t>
  </si>
  <si>
    <t>Áfa 27%:</t>
  </si>
  <si>
    <t>Bruttó mindösszesen:</t>
  </si>
  <si>
    <t>Vakolás és rabicolás</t>
  </si>
  <si>
    <t>Felületképzés (festés, mázolás, tapétázás, korrózióvédelem)</t>
  </si>
  <si>
    <t>Megbízó:</t>
  </si>
  <si>
    <t>21-011-12</t>
  </si>
  <si>
    <t>m3</t>
  </si>
  <si>
    <t>m</t>
  </si>
  <si>
    <t>Aljzatkészítés, hideg- és melegburkolatok készítése</t>
  </si>
  <si>
    <t>Irtás, föld- és sziklamunka</t>
  </si>
  <si>
    <t>Falazás és egyéb kőműves munkák</t>
  </si>
  <si>
    <t>ÉPÍTÉSI MUNKÁIHOZ</t>
  </si>
  <si>
    <t>a</t>
  </si>
  <si>
    <t>K-tétel</t>
  </si>
  <si>
    <t>Szárazépítés</t>
  </si>
  <si>
    <t>Trefort Ágoston Gyakoró Gimnázium</t>
  </si>
  <si>
    <t>Asztalosszerkezetek elhelyezése</t>
  </si>
  <si>
    <t>Villanyszerelés</t>
  </si>
  <si>
    <t>Épületgépészeti szerelés</t>
  </si>
  <si>
    <t>Kiegészítő tevékenységek</t>
  </si>
  <si>
    <t>Munkahelyi depóniából építési törmelék konténerbe rakása, kézi erővel, önálló munka esetén elszámolva,konténer szállítás nélkül</t>
  </si>
  <si>
    <t>Bontási és építési törmelék konténeres elszállítása, lerakása,lerakóhelyi díjjal,
6,0 m3-es konténerbe</t>
  </si>
  <si>
    <t>Oldalfalvakolat készítése,
kézi felhordással,
zsákos kiszerelésű szárazhabarcsból,
sima, normál mész-cement vakolat,
1 cm vastagságban
weber 141 KPS kézi alapvakolat finom, max.szemcse 1,0 mm, Kód: 141k</t>
  </si>
  <si>
    <t>36-003-1.1.1.1.1-0411036</t>
  </si>
  <si>
    <t>M21-011-11.4</t>
  </si>
  <si>
    <t>Lapburkolatok bontása,
padlóburkolat bármely méretű kőagyag, mozaik vagytört mozaik (NOVA) lapból</t>
  </si>
  <si>
    <t>42-000-2.1</t>
  </si>
  <si>
    <t>Lapburkolatok bontása,
fal-, pillér- és oszlopburkolat, bármely méretűmozaik, kőagyag és csempe</t>
  </si>
  <si>
    <t>42-000-2.2</t>
  </si>
  <si>
    <t>Válaszfal bontása,
égetett agyag-kerámia termékekből,
erősítő pillérrel vagy erősítő pillér nélkül falazva,
kisméretű, mészhomok, magasított vagy nagyméretű téglából,
12 - 14 cm vastagságig (féltégla),
falazó, cementes mészhabarcsból falazva</t>
  </si>
  <si>
    <t>33-000-21.1.1.1.3.1</t>
  </si>
  <si>
    <t>M39-005-2.2.2-0120031</t>
  </si>
  <si>
    <t xml:space="preserve">Szabadon álló előtétfal készítése,
2 rtg. gipszkarton borítással,
75 mm széles profilvázra szerelve
RIGIPS 2 rtg. RF 12,5 impregnált gipszkarton </t>
  </si>
  <si>
    <t>Fa-, hézagmentes műanyag- és szőnyegburkolatok bontása,
gumilemez vagy PVC burkolat tekercsből,lapokból vagy lépcsőn betétként</t>
  </si>
  <si>
    <t>42-000-3.4</t>
  </si>
  <si>
    <t>Egyéb bontások,
ragasztott padlóburkolat aljzatának portalanítása,a maradék ragasztószer oldószeres eltávolítása,maratása, felkaparása</t>
  </si>
  <si>
    <t>42-000-6.2</t>
  </si>
  <si>
    <t>Fal-, pillér és oszlopburkolat hordozószerkezetének felületelőkészítése
beltérben,
tégla, beton és vakolt alapfelületen,
felületelőkészítő alapozó és tapadóhíd felhordása egy rétegben
MUREXIN LF 1 mélyalapozó</t>
  </si>
  <si>
    <t>42-011-1.1.1.1-0216002</t>
  </si>
  <si>
    <t>Fal-, pillér és oszlopburkolat hordozószerkezetének felületelőkészítése
beltérben,
tégla, beton és vakolt alapfelületen,
kenhető víz- és páraszigetelés felhordása egy rétegben, hajlaterősítő szalag elhelyezésével
MUREXIN 1 KS folyékonyfólia</t>
  </si>
  <si>
    <t>42-011-1.1.1.2-0314002</t>
  </si>
  <si>
    <t>Padlóburkolat hordozószerkezetének felületelőkészítése
beltérben,
beton alapfelületen
önterülő felületkiegyenlítés készítése
5 mm átlagos rétegvastagságban
MUREXIN OS 50 Objekt Plus önterülő aljzatkiegyenlítő</t>
  </si>
  <si>
    <t>42-011-2.1.1.4.1-0311055</t>
  </si>
  <si>
    <t>Padlóburkolat hordozószerkezetének felületelőkészítése
beltérben,
beton alapfelületen
kenhető víz- és páraszigetelés felhordása egy rétegben, hajlaterősítő szalag elhelyezésével
MUREXIN 1 KS folyékonyfólia</t>
  </si>
  <si>
    <t>42-011-002.1.1.2-0314002</t>
  </si>
  <si>
    <t>42-012-1.1.3.1.1.2-0313021</t>
  </si>
  <si>
    <t>Padlóburkolat készítése,
beltérben,
kenhető szigetelésre,
gres, kőporcelán lappal,
kötésben vagy hálósan, 3-5 mm vtg. ragasztóba rakva, 1-10 mm fugaszélességgel,
20x20 - 40x40 cm közötti lapmérettel
MAPEI Keraflex Easy C2E cementkötésű ragasztóhabarcs, szürke, Kerapoxy IEG epoxigyanta fugázó, cementszürke</t>
  </si>
  <si>
    <t>42-022-1.1.3.2.1.1-0313020</t>
  </si>
  <si>
    <t>42-041-3.2.2.1-0311055</t>
  </si>
  <si>
    <t>M42-042-12.1-0314505</t>
  </si>
  <si>
    <t>42-042-12.9-0313034</t>
  </si>
  <si>
    <t>42-071-003-0156211</t>
  </si>
  <si>
    <t>Fa vagy műanyag nyílászáró szerkezetek bontása, ajtó, ablak vagy kapu,
2,01-4,00 m2 között</t>
  </si>
  <si>
    <t>44-000-1.2</t>
  </si>
  <si>
    <t>M44-001-1.3.1.1-0133173</t>
  </si>
  <si>
    <t>Fa beltéri nyílászárók
elhelyezése, ajtólap utólag szerelt tokba,
2 db pántfelsővel, kilinccsel, zárral, kompletten szerelve,
6,00 m kerületig
beltéri HPL felületű, tele ajtólap furatos faforgács betéttel, 875x2000 mm, acél tokhoz</t>
  </si>
  <si>
    <t>M44-030-11.4-0122155</t>
  </si>
  <si>
    <t>Lakatos-szerkezetek elhelyezése</t>
  </si>
  <si>
    <t>MUNKÁK ÖSSZESEN NETTÓ:</t>
  </si>
  <si>
    <t xml:space="preserve">Beltéri ajtók,
alapozott acél ajtótok elhelyezése,
befoglalótok szerelésével, Jobbos/Balos falcolt ajtólapokhoz EPDM tömítőprofillal, 130 mm nyers téglafal vastagságig,
625x2000-2000x2125 mm névleges méretig falazós befoglalótok, névleges méret:875 x 2000 mm, 130 mm falvastagsághoz
</t>
  </si>
  <si>
    <t>M45-001-1.1.4.1-0134026</t>
  </si>
  <si>
    <t>Belső festéseknél felület előkészítése, részmunkák;
felület glettelése zsákos kiszerelésű anyagból (alapozóval, sarokvédelemmel),
bármilyen padozatú helyiségben,
vakolt felületen,
1,5 mm vastagságban
tagolatlan felületen
Rigips Rimano 0-3 belsőtéri nagyszilárdságú glettelő gipsz</t>
  </si>
  <si>
    <t>47-000-1.99.1.2.1.1-0218023</t>
  </si>
  <si>
    <t>Belsőfestések
Diszperziós festés
műanyag bázisú vizes-diszperziós fehér vagy gyárilag színezett festékkel,
új vagy régi lekapart, előkészített alapfelületen,vakolaton, két rétegben,
tagolatlan sima felületen
SAKRET DFI diszperziós beltéri festék, fehér</t>
  </si>
  <si>
    <t>47-011-15.1.1.1-0150241</t>
  </si>
  <si>
    <t>47-021-21.1.1-0130711</t>
  </si>
  <si>
    <t>Acélfelületek átvonó festése
acél nyílászáró szerkezeten,
műgyanta kötőanyagú, oldószeres festékkel
Trinát magasfényű zománcfesték, szürke 200,EAN: 5995061119141</t>
  </si>
  <si>
    <t>Acélfelületek közbenső festése
acél nyílászáró szerkezeten,
műgyanta kötőanyagú, oldószeres festékkel
Trinát alapozófesték, szürke 200,EAN: 5995061765317</t>
  </si>
  <si>
    <t>47-021-31.1.1-0130365</t>
  </si>
  <si>
    <t>Burkolatok és tartozékok festés utáni tisztítása
Festés előtt burkolatok takarásának készítése
Takarás készítése fóliával</t>
  </si>
  <si>
    <t>90-008-1-0110202</t>
  </si>
  <si>
    <t>100 m2</t>
  </si>
  <si>
    <t>Burkolatok és tartozékok festés utáni tisztítása
Festés után burkolatok takarásának felszedése</t>
  </si>
  <si>
    <t>90-008-2</t>
  </si>
  <si>
    <t>klt</t>
  </si>
  <si>
    <t>Javítások, pótlások
Meglévő mindenféle nyílászáró szerkezet javításafaanyag- és/vagy vasalatpótlással,</t>
  </si>
  <si>
    <t>44-090-2.8</t>
  </si>
  <si>
    <t>Bordásfalak bontása, deponálása, festés utáni visszaszerelése</t>
  </si>
  <si>
    <t>Válaszfal rendszer moduláris elemei,
zuhany elválasztófal, 80-100 cm szélességben,15 cm-es lábakkal
Trespa zuhany elválasztófal 90 cm szélességig, kompletten szerelve</t>
  </si>
  <si>
    <t>Ütéscsillapító falburkolat készítése tornateremben</t>
  </si>
  <si>
    <t>M42-043-001.3</t>
  </si>
  <si>
    <t>M42-000-3.7</t>
  </si>
  <si>
    <t>Meglevő tornatermi ütéscsillapító falburkolat bontása</t>
  </si>
  <si>
    <t>71-000-1.1.1</t>
  </si>
  <si>
    <t>Vezetékek, kábelek és szerelvények bontása; védőcső leszerelése műanyag csőből, falhoronyból</t>
  </si>
  <si>
    <t xml:space="preserve">m      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</si>
  <si>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</si>
  <si>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</si>
  <si>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</si>
  <si>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 szekrények</t>
  </si>
  <si>
    <t xml:space="preserve">db     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</si>
  <si>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</si>
  <si>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</si>
  <si>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71-000-1.12</t>
  </si>
  <si>
    <t>Vezetékek, kábelek és szerelvények bontása; ipari kapcsolók, ipari csatlakozók leszerelése</t>
  </si>
  <si>
    <t>71-000-1.13</t>
  </si>
  <si>
    <t>71-001-1.1.1.1.1-0110113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</si>
  <si>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 védőcső 13.5 mm, Kód: MU-III 13.5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</si>
  <si>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</si>
  <si>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 védőcső 16 mm, Kód: MU-III 16</t>
  </si>
  <si>
    <t>71-001-11.1.1-0123823</t>
  </si>
  <si>
    <t>Elágazó doboz illetve szerelvénydoboz elhelyezése, süllyesztve, fészekvésés nélkül, Névleges méret: Ø68 mm-ig, 2xØ68 mm-ig vagy négyzetes kivitelben, 30-60 mm mélységig, max. négyes sorolásig LEGRAND Batibox süllyesztődoboz univerzális Egyes doboz, 50mm mély R: 080121</t>
  </si>
  <si>
    <t>71-001-11.1.2-0123003</t>
  </si>
  <si>
    <t>Elágazó doboz illetve szerelvénydoboz elhelyezése, süllyesztve, fészekvésés nélkül, Névleges méret: 70, 80, 100, 150, 200 mm 87, 107, 159, 240, 238 mm (70 - 300 mm) KAISER elágazó doboz téglafalba, IP 20, 150x150 mm, R: 1096-31</t>
  </si>
  <si>
    <t>71-002-1.1-0210002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</si>
  <si>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 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</si>
  <si>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t>71-002-1.1-0210003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</si>
  <si>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 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</si>
  <si>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t>71-002-2.1-0211041</t>
  </si>
  <si>
    <r>
      <t>Szigetelt vezeték elhelyezése közvetlen falhoronyba vagy falra fektetve,  vakolat alá, 1-3 erű tömör rézvezetővel, dobozokkal és leágazó kötésekkel, szigetelési ellenállás méréssel, a szerelvényekhez csatlakozó vezetékvégek bekötése nélkül, keresztmetszet: 1,5-2,5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MMFalCu 450/750V 3x1,5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</t>
    </r>
  </si>
  <si>
    <t>71-005-1.1.1.2-0564343</t>
  </si>
  <si>
    <t>Komplett világítási szerelvények; Fali kapcsolók elhelyezése, süllyesztve, 10A kétpólusú kapcsolók</t>
  </si>
  <si>
    <t>71-005-1.11.1.1.1-0230109</t>
  </si>
  <si>
    <t>Komplett világítási szerelvények; Csatlakozóaljzat elhelyezése, süllyesztve, 16A, földelt, egyes csatlakozóaljzat (2P+F)</t>
  </si>
  <si>
    <t>71-009-1.1.5-0410033</t>
  </si>
  <si>
    <t>71-010-2.1.2.2.2-0141482</t>
  </si>
  <si>
    <t>Felületre szerelt lámpatest elhelyezése előre elkészített tartószerkezetre, zárt, fénycsöves kivitelben, megmaradó tornatermi lámpatestek visszaszerelése.</t>
  </si>
  <si>
    <t>71-010-2.2.1</t>
  </si>
  <si>
    <t>Felületre szerelt lámpatest elhelyezése előre elkészített tartószerkezetre, zárt, kompakt fénycsöves kivitelben, elektronikával szerelt (A1 energia osztályú) Új.</t>
  </si>
  <si>
    <t>71-010-11.1-0143564</t>
  </si>
  <si>
    <t>Falon kívüli, vízmentes lámpák elhelyezése, min. IP 44 fénycsöves kivitelben. Új.</t>
  </si>
  <si>
    <t>71-012-2.5-0241010</t>
  </si>
  <si>
    <t>Villamos háztartási készülékek elhelyezése, előre elkészített tartószerkezetre: elektromos kézszárító nyomógombos kézszárító, fényes króm fémburkolattal.</t>
  </si>
  <si>
    <t>71-013-9</t>
  </si>
  <si>
    <t>Erősáramú és villamos berendezések első felülvizsgálata és érintésvédelmi mérés és jegyzőkönyv készítése</t>
  </si>
  <si>
    <t xml:space="preserve">klt    </t>
  </si>
  <si>
    <t>33-062-1.1-1110002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</si>
  <si>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tégla válaszfalban Kisméretű tömör tégla 250x120x65 mm I.o. Hf5-mc, falazó, cementes mészhabarcs</t>
    </r>
  </si>
  <si>
    <t>33-063-3.1.1</t>
  </si>
  <si>
    <t>Horonyvésés, meglévő vakolatba, MM jelű fal vezeték részére</t>
  </si>
  <si>
    <t>33-063-3.2.1</t>
  </si>
  <si>
    <r>
      <t>Horonyvésés, téglafalban, 8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keresztmetszetig</t>
    </r>
  </si>
  <si>
    <t>33-063-21.1.1</t>
  </si>
  <si>
    <r>
      <t>Fészekvésés, téglafalban, 0,015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</t>
    </r>
  </si>
  <si>
    <t>Vezetékek, kábelek és szerelvények bontása; mindennemű fényforrás és lámpatest leszerelése A II. emeleti tornatermi lámpatestek megmaradók, bontás, megtísztítás,raktározás és visszaszerelése</t>
  </si>
  <si>
    <t>Vezetékek, kábelek és szerelvények bontása; mindennemű fényforrás és lámpatest leszerelése</t>
  </si>
  <si>
    <t>Áramköri kiselosztók falon kívüli elhelyezéssel, kalapsínes szerelőlappal, N- és PE sínnel, max. 63A-ig, IP 30/IP 40 védettséggel, (kismegszakítók, védőkapcsolók, távkapcsolók stb. számára) II. emelet Tornatermi alelosztó terv szerint, kompletten elhelyezve</t>
  </si>
  <si>
    <t>71-010-5.2-0299301</t>
  </si>
  <si>
    <t>Fénycsöves ipari lámpatest elhelyezése előre elkészített tartószerkezetre, nyitott kivitelben, IP 44-ig, többcsöves. Új.</t>
  </si>
  <si>
    <t>M42-022-1.1.3.2.1.1-0313020</t>
  </si>
  <si>
    <r>
      <t xml:space="preserve">Fal-, pillér-, oszlopburkolat készítése
beltérben,
kenhető szigetelésre,
mázas kerámiával,
kötésben vagy hálósan, 3-5 mm vtg. ragasztóba rakva, 1-10 mm fugaszélességgel,
10x10 - 20x20 cm közötti lapmérettel
MAPEI Keraflex Light S1 C2TE S1 cementkötésű ragasztóhabarcs, szürke, Ultracolor Plus fugázó, fehér                            </t>
    </r>
    <r>
      <rPr>
        <b/>
        <sz val="10"/>
        <color theme="1"/>
        <rFont val="Times New Roman"/>
        <family val="1"/>
        <charset val="238"/>
      </rPr>
      <t>WC, zuhanyzó helyiségekben</t>
    </r>
  </si>
  <si>
    <r>
      <t xml:space="preserve">Padlóburkolat készítése,
beltérben,
kenhető szigetelésre,
gres, kőporcelán lappal,
kötésben vagy hálósan, 3-5 mm vtg. ragasztóba rakva, 1-10 mm fugaszélességgel,
20x20 - 40x40 cm közötti lapmérettel
MAPEI Keraflex Easy C2E cementkötésű ragasztóhabarcs, szürke, Kerapoxy IEG epoxigyanta fugázó, cementszürke                    </t>
    </r>
    <r>
      <rPr>
        <b/>
        <sz val="10"/>
        <color theme="1"/>
        <rFont val="Times New Roman"/>
        <family val="1"/>
        <charset val="238"/>
      </rPr>
      <t>R11 csúszásmentes lappal zuhanyzóban</t>
    </r>
  </si>
  <si>
    <t>M33-000-21.1.1.1.3.1</t>
  </si>
  <si>
    <t xml:space="preserve">Zuhanyválaszfal bontása kompletten 
</t>
  </si>
  <si>
    <t>Acélfelületek közbenső festése
rácson, korláton, kerítésen, sodronyhálón
műgyanta kötőanyagú, oldószeres festékkel
Trinát alapozófesték, fehér 100,EAN: 5995061117031</t>
  </si>
  <si>
    <t>Acélfelületek átvonó festése
rácson, korláton, kerítésen, sodronyhálón
műgyanta kötőanyagú, oldószeres festékkel
Trinát magasfényű zománcfesték, fehér 100,EAN: 5995061119042</t>
  </si>
  <si>
    <t>Belső fafelületek
alapmázolása,
műgyantabázisú (alkid) oldószertartalmú alapozóval,
tagolt felületen
Trinát alapozófesték, fehér 100,EAN: 5995061117031</t>
  </si>
  <si>
    <t>47-021-31.3.1-0130361</t>
  </si>
  <si>
    <t>47-021-21.3.1-0130701</t>
  </si>
  <si>
    <t>Belső fafelületek
fedőmázolása,
műgyantabázisú (alkid) oldószertartalmú alapozóval,
tagolt felületen
Trinát alapozófesték, fehér 100,EAN: 5995061117031</t>
  </si>
  <si>
    <t>47-031-1.1.1.2-0130701</t>
  </si>
  <si>
    <t>47-031-1.3.1.2-0130701</t>
  </si>
  <si>
    <t>Bontások
Rácsok, korlátok, kerítések bontása,
ablakrács</t>
  </si>
  <si>
    <t>45-000-2.3</t>
  </si>
  <si>
    <t>M45-004-4.1-0990115</t>
  </si>
  <si>
    <t>Tornatermi ablakokra új egyedi ablakrács készítése alumínium leemelhető keretttel haidekker háló mezőkitöltéssel</t>
  </si>
  <si>
    <t>Szerelőajtó készítése bútorlapból II. emeleti fiú öltöző előterébe a gépészeti berendezések takarására 1,50 x 2,00 m méretben</t>
  </si>
  <si>
    <t>Olajfestések,
lenolaj kötőanyagú, fehér vagy színes falfestékkel,
ásványi alapfelületen, régi jól tapadó festékrétegen,egy rétegben,
tagolatlan sima felületen
Biopin falfesték légzésaktív, fehér, Nr. 15002</t>
  </si>
  <si>
    <t>47-011-005.2.1.1-0141882</t>
  </si>
  <si>
    <t>Munkák befejezését követő piperetakarítás</t>
  </si>
  <si>
    <t>Sportpálya vonalazása (szabvány méretű röplabdapálya, kosárlabda pálya felfestés)</t>
  </si>
  <si>
    <t>36-090-2.1.1</t>
  </si>
  <si>
    <t>Vakolatok pótlása, keskenyvakolatok pótlása
oldalfalon,
10 cm szélességig</t>
  </si>
  <si>
    <t>33-063-3.2.4</t>
  </si>
  <si>
    <r>
      <t>Horonyvésés, téglafalban, 24,01-50,00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</si>
  <si>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</si>
  <si>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</si>
  <si>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</si>
  <si>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</si>
  <si>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</si>
  <si>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</si>
  <si>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</si>
  <si>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</si>
  <si>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81-002-3.2.1.2.2-0130970</t>
  </si>
  <si>
    <t>PVC lefolyóvezeték szerelése, tokos, gumigyűrűs kötésekkel, cső elhelyezése csőidomokkal, szakaszos tömörségi próbával, horonyba vagy padlócsatornába, DN 40 PIPELIFE PVC-U tokos lefolyócső 40x1,8x500 mm, KAEM040/0.5M</t>
  </si>
  <si>
    <t>81-002-3.2.1.2.3-0130971</t>
  </si>
  <si>
    <t>PVC lefolyóvezeték szerelése, tokos, gumigyűrűs kötésekkel, cső elhelyezése csőidomokkal, szakaszos tömörségi próbával, horonyba vagy padlócsatornába, DN 50 PIPELIFE PVC-U tokos lefolyócső 50x1,8x500 mm, KAEM050/0.5M</t>
  </si>
  <si>
    <t>81-002-3.2.1.2.4-0130984</t>
  </si>
  <si>
    <t>PVC lefolyóvezeték szerelése, tokos, gumigyűrűs kötésekkel, cső elhelyezése csőidomokkal, szakaszos tömörségi próbával, horonyba vagy padlócsatornába, DN 65 PIPELIFE PVC-U tokos lefolyócső 63x1,9x1000 mm, KAEM063/1M</t>
  </si>
  <si>
    <t>81-002-3.2.1.2.5</t>
  </si>
  <si>
    <t>PVC lefolyóvezeték szerelése, tokos, gumigyűrűs kötésekkel, cső elhelyezése csőidomokkal, szakaszos tömörségi próbával, horonyba vagy padlócsatornába, DN 80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</si>
  <si>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</si>
  <si>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</si>
  <si>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81-012-1.1.2-0220203</t>
  </si>
  <si>
    <t>Elágazás készítése, meglévő horganyzott vagy fekete acélcső vezetéken, szabadon, horonyba vagy padlócsatornába, DN 15 Horganyzott acélcsövön T-idom közbeiktatásával MSZ 6006-B-1 (U.130 sz.) 1/2"</t>
  </si>
  <si>
    <t>81-012-1.1.3-0220204</t>
  </si>
  <si>
    <t>Elágazás készítése, meglévő horganyzott vagy fekete acélcső vezetéken, szabadon, horonyba vagy padlócsatornába, DN 20-25 Horganyzott acélcsövön T-idom közbeiktatásával MSZ 6006-B-1 (U.130 sz.) 3/4"</t>
  </si>
  <si>
    <t>81-012-1.1.3-0220205</t>
  </si>
  <si>
    <t>Elágazás készítése, meglévő horganyzott vagy fekete acélcső vezetéken, szabadon, horonyba vagy padlócsatornába, DN 20-25 Horganyzott acélcsövön T-idom közbeiktatásával MSZ 6006-B-1 (U.130 sz.) 1"</t>
  </si>
  <si>
    <t>81-012-1.1.4-0210206</t>
  </si>
  <si>
    <t>Elágazás készítése, meglévő horganyzott vagy fekete acélcső vezetéken, szabadon, horonyba vagy padlócsatornába, DN 32-40 Fekete acélcsövön T-idom közbeiktatásával MSZ 6006-B-1 (U.130 sz.) 1 1/4"</t>
  </si>
  <si>
    <t>81-000-1.6.1</t>
  </si>
  <si>
    <t>Csővezetékek, csatlakozási pontok feltárása falakban födémben,  munkák megkezdése előtt</t>
  </si>
  <si>
    <t>81-001-1.3.3.1.1.1.2-0329502</t>
  </si>
  <si>
    <t xml:space="preserve">Ivóvíz vezeték, Ötrétegű cső szerelése, PE-Xc/Al/PE-HD anyagból, préshüvelyes kötéssel, cső elhelyezése csőidomokkal, szakaszos nyomáspróbával, falhoronyba vagy padlószerkezetbe szerelve (horonyvésés külön tételben), DN 15 WAVIN K1 Future cső tekercsben, </t>
  </si>
  <si>
    <t>20x2,25 mm, 10 bar, 95 C fok, FFC20</t>
  </si>
  <si>
    <t>81-001-1.3.3.1.1.1.3-0329503</t>
  </si>
  <si>
    <t xml:space="preserve">Ivóvíz vezeték, Ötrétegű cső szerelése, PE-Xc/Al/PE-HD anyagból, préshüvelyes kötéssel, cső elhelyezése csőidomokkal, szakaszos nyomáspróbával, falhoronyba vagy padlószerkezetbe szerelve (horonyvésés külön tételben), DN 20 WAVIN K1 Future cső tekercsben, </t>
  </si>
  <si>
    <t>25x2,50 mm, 10 bar, 95 C fok, FFC25</t>
  </si>
  <si>
    <t>81-001-1.3.3.1.1.1.4-0329504</t>
  </si>
  <si>
    <t>Ivóvíz vezeték, Ötrétegű cső szerelése, PE-Xc/Al/PE-HD anyagból, préshüvelyes kötéssel, cső elhelyezése csőidomokkal, szakaszos nyomáspróbával, falhoronyba vagy padlószerkezetbe szerelve (horonyvésés külön tételben), DN 25 WAVIN Tigris K1 ötrétegű cső</t>
  </si>
  <si>
    <t>tekercsben, 32x3,00 mm / 50 m, FFC32</t>
  </si>
  <si>
    <t>81-001-1.3.3.1.1.1.5-0329515</t>
  </si>
  <si>
    <t>Ivóvíz vezeték, Ötrétegű cső szerelése, PE-Xc/Al/PE-HD anyagból, préshüvelyes kötéssel, cső elhelyezése csőidomokkal, szakaszos nyomáspróbával, falhoronyba vagy padlószerkezetbe szerelve (horonyvésés külön tételben), DN 32 WAVIN Tigris K1 ötrétegű cső</t>
  </si>
  <si>
    <t>szálban, 40x4,00 mm / 5 m, FFCS40</t>
  </si>
  <si>
    <t>PVC lefolyóvezeték szerelése, tokos, gumigyűrűs kötésekkel, cső elhelyezése csőidomokkal, szakaszos tömörségi próbával, horonyba vagy padlócsatornába, az ejtővezetéken légbeszívő szelep elhelyezéssel DN 100 Légbeszívó szelep DN110 kettős falu</t>
  </si>
  <si>
    <t>légszigeteléssel, EN12380-1 szerint, levehető rovarfogó ráccsal, gumimembránnal. PIPELIFE PVC-U tokos lefolyócső 110x2,2x500 mm, KAEM110/0.5M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</si>
  <si>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</si>
  <si>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</si>
  <si>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</si>
  <si>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</si>
  <si>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</si>
  <si>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</si>
  <si>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</si>
  <si>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</si>
  <si>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82-000-3.9.1</t>
  </si>
  <si>
    <t>Vízellátás berendezési tárgyak leszerelése, zuhanytálcák</t>
  </si>
  <si>
    <t>82-001-7.3.2-0121039</t>
  </si>
  <si>
    <t xml:space="preserve">Kétoldalon menetes vagy roppantógyűrűs szerelvény elhelyezése, külső vagy belső menettel, illetve hollandival csatlakoztatva DN 20 gömbcsap, víz- és gázfőcsap HERZ gömbcsap vakolat alatti szereléshez, nikkelezett, PTFE és NBR tömítéssel, -10°C-110°C, víz </t>
  </si>
  <si>
    <t>0°C-110°C, bb. 3/4", Csz: 1220202</t>
  </si>
  <si>
    <t>82-001-7.4.2-0121493</t>
  </si>
  <si>
    <t>Kétoldalon menetes vagy roppantógyűrűs szerelvény elhelyezése, külső vagy belső menettel, illetve hollandival csatlakoztatva DN 25 gömbcsap, víz- és gázfőcsap HERZ gömbcsap elzárókarral MODUL, cafnival, nikkelezett, PTFE és NBR tömítéssel, -10°C-110°C,</t>
  </si>
  <si>
    <t>víz 0°C-110°C, 1" kb. menettel, Csz.: 1221103</t>
  </si>
  <si>
    <t>82-009-1.1.1-0215021</t>
  </si>
  <si>
    <t>Falikút, kiöntő vagy mosóvályú elhelyezése és bekötése, falikút, szifon (bűzelzáró) és csaptelep nélkül, acéllemezből-, rozsdamentes lemezből vagy öntöttvasból Acéllemez falikút, kívül-belül fehér tűzzománcozott, rövid hátlapú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</si>
  <si>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</si>
  <si>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</si>
  <si>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82-009-6.1-0120022</t>
  </si>
  <si>
    <t>Kézmosó berendezés elhelyezése és bekötése, kifolyószelep, sarokszelep, szifontakaró és bűzelzáró nélkül, porcelán kivitelben OMNIA CLASSIC kézmosó 36x29 cm, szifontakaró nélkül, 7326 36 01, fehér</t>
  </si>
  <si>
    <t>82-009-7.2-0114091</t>
  </si>
  <si>
    <t>Mosogató, mosdó vagy falikút tartozékok felszerelése, szifontakaró ALFÖLDI/BÁZIS szifontakaró mosdókhoz, fehér, Kód: 4902 00 01</t>
  </si>
  <si>
    <t>82-009-11.1.2.1-0110201</t>
  </si>
  <si>
    <t>WC csésze elhelyezése és bekötése, öblítőtartály, sarokszelep, WC ülőke,  nyomógomb nélkül, porcelánból, hátsókifolyású, lapos öblítésű kivitelben BÁZIS porcelán laposöblítésű W.C. hátsó kifolyású, 4030 00 01, fehér</t>
  </si>
  <si>
    <t>82-009-12.1-0117096</t>
  </si>
  <si>
    <t>WC-csésze kiegészítő szerelvényeinek elhelyezése, WC-ülőke Alföldi WC-ülőke, 8780 95 01, fehér</t>
  </si>
  <si>
    <t>82-009-12.2.2-0135123</t>
  </si>
  <si>
    <t>WC-csésze kiegészítő szerelvényeinek elhelyezése, WC csatlakozó, hátsó kifolyású WC-hez HL210.WE, PP WC-csatlakozó DN110, 0 - 90° -ig fokozat nélkül állítható, ajakos tömítés a kerámia fogadására, fehér</t>
  </si>
  <si>
    <t>82-009-17.1-0110161</t>
  </si>
  <si>
    <t>Berendezési tárgyak szerelvényeinek felszerelése, sarokszelep szerelés MOFÉM sárgaréz sarokszelep 1/2"-1/2" sárgaréz, krómozott, 10 bar, Kód: 163-0002-00</t>
  </si>
  <si>
    <t>82-009-17.1-0325007</t>
  </si>
  <si>
    <t>Berendezési tárgyak szerelvényeinek felszerelése, légtelenítő-légbeszívó szelep</t>
  </si>
  <si>
    <t>82-009-18.2-0318815</t>
  </si>
  <si>
    <t>Berendezési tárgyak szerelvényeinek felszerelése, fali kifolyószelep szerelés MOFÉM kifolyószelep, tömlővéggel, 1/2", dizájn kivitel, kód: 162-0035-17 légbeszívóval</t>
  </si>
  <si>
    <t>82-009-19.3.2-0318777</t>
  </si>
  <si>
    <t>Csaptelepek és szerelvényeinek felszerelése, mosdócsaptelepek, álló illetve süllyesztett mosdócsaptelep MOFÉM Junior Evo egykaros mosdócsaptelep, 5 l/perc Eco perlátorral, ECO kerámia vezérlő, forr. elleni véd.-mel, kr. leeresztősz. nélkül, kód:</t>
  </si>
  <si>
    <t>150-0057-00</t>
  </si>
  <si>
    <t>82-009-19.3.2-0318778</t>
  </si>
  <si>
    <t>Csaptelepek és szerelvényeinek felszerelése, mosdócsaptelepek, álló illetve süllyesztett mosdócsaptelep MOFÉM Junior Evo egykaros mosdócsaptelep, 5 l/perc Eco perlátorral, ECO kerámia vezérlő, forr. elleni véd.-mel, kr. leeresztőszeleppel, kód:</t>
  </si>
  <si>
    <t>150-0058-00</t>
  </si>
  <si>
    <t>82-009-22.8.1-0135051</t>
  </si>
  <si>
    <t>Egyéb kiegészítő vízszerelési berendezések, zuhanyfolyóka, épített zuhanyfolyóka alaptest (blokk), zuhanylap elhelyezése és bekötése, alaptest (blokk) folyókarács nélkül HL50FU.0/70, Sík kivitelű, ultraalacsony (68mm), zuhanyfolyóka nemesacélból, DN50</t>
  </si>
  <si>
    <t>vízszintes kimenetű lefolyóval, díszléc nélkül. Részei a nemesacél folyóka-árok homokkal bevont szigetelő karimával kenhető szigeteléshez, PP lefolyó DN50 kimenettel és kiemelhető bűzzárral, 4db állítható, zajszigetelt szerelőláb, védőfedél.</t>
  </si>
  <si>
    <t>Terhelhetőségi osztály K3 (300kg). Beépítési hossz 700mm. Díszléc: Standard,</t>
  </si>
  <si>
    <t>82-009-31.1.1-0135003</t>
  </si>
  <si>
    <t>Vizes berendezési tárgyak bűzelzáróinak felszerelése, falikúthoz-mosogatóhoz DN 40 HL100G/40, Konyhai szifon DN40 x 6/4", gömbcsuklóval</t>
  </si>
  <si>
    <t>82-009-31.2-0130629</t>
  </si>
  <si>
    <t>Vizes berendezési tárgyak bűzelzáróinak felszerelése, mosdóhoz, bidéhez MOFÉM csőszifon leeresztő szelep nélkül, állítható, krómozott, Kód: 165-0027-05</t>
  </si>
  <si>
    <t>82-009-31.2-0130630</t>
  </si>
  <si>
    <t>Vizes berendezési tárgyak bűzelzáróinak felszerelése, mosdóhoz, bidéhez MOFÉM nyomógombos leeresztő szelep, szifon csatlakozó: 5/4", kód: 168-0005-00</t>
  </si>
  <si>
    <t>82-012-61.1.1</t>
  </si>
  <si>
    <t>Fűtőtestek le- és visszaszerelése, festés előtt illetve festés után, öntöttvas radiátor, 10 tagig</t>
  </si>
  <si>
    <t>82-012-61.1.3</t>
  </si>
  <si>
    <t>Fűtőtestek le- és visszaszerelése, festés előtt illetve festés után, öntöttvas radiátor, 20 tag felett</t>
  </si>
  <si>
    <t>82-012-61.4.2</t>
  </si>
  <si>
    <t>Fűtőtestek le- és visszaszerelése, festés előtt illetve festés után, csőfűtőtest, bordás cső, 4,0 m felett</t>
  </si>
  <si>
    <t>82-016-1.1.9-0318742</t>
  </si>
  <si>
    <t>Piperetárgyak elhelyezése egy-három helyen felerősítve, WC-kefe tartóval MOFÉM Fiesta WC kefe fali tartóval, kód: 501-1080-00</t>
  </si>
  <si>
    <t>82-016-1.2.3-0391463</t>
  </si>
  <si>
    <t>Piperetárgyak elhelyezése négy vagy több helyen felerősítve, tükör, elektromos bekötés nélkül AKV60 - Élfénycsiszolt tükör, 400x600mm, biztonsági fóliázott, rögzítőfülekkel keret nélküli, Méretek: 600x400 mm, B&amp;K</t>
  </si>
  <si>
    <t>82-016-2.1-0380083</t>
  </si>
  <si>
    <t>Adagoló (szappan, tusfürdő, fertőtlenítő, kézkrém, illatosító) és tartozékainak elhelyezése, falra szerelt kivitelben SCA Hygiene Products TORK folyékony és spray szappan adagoló, Elevation dizájn, ABS műanyag, 29,1x11,2x11,4 cm, fekete, Cikkszám: 560008</t>
  </si>
  <si>
    <t>82-016-3.1-0221030</t>
  </si>
  <si>
    <t>Papíradagolók elhelyezése falra szerelt kivitelben Toalettpapír adagoló fém, fehérre szinterezett, két normál tekercshez, Rendelési szám: B&amp;K BKH0030511 - Losdi WC papír tartó nagy tekercshez, zárható, műanyag, fehér</t>
  </si>
  <si>
    <t>82-016-9.1-0320905</t>
  </si>
  <si>
    <t>Padló- vagy csőrózsa elhelyezése fa, műanyag vagy lemez, DN 10-DN 50 PVC csőrózsa 5/4"</t>
  </si>
  <si>
    <t>82-016-9.2</t>
  </si>
  <si>
    <t>Padló- vagy csőrózsa elhelyezése sarokszelepekhez DN 15</t>
  </si>
  <si>
    <t>82-001-7.2.2-0121022</t>
  </si>
  <si>
    <t>Kétoldalon menetes vagy roppantógyűrűs szerelvény elhelyezése, külső vagy belső menettel, illetve hollandival csatlakoztatva DN 15 gömbcsap, légtelenítő vezetékbe építve HERZ gömbcsap elzárókarral, nikkelezett, PTFE tömítéssel, -30°C-150°C, víz</t>
  </si>
  <si>
    <t>0°C-110°C, belső menet x fix külső menet 1/2", Csz: 1216011</t>
  </si>
  <si>
    <t>82-001-7.2.4</t>
  </si>
  <si>
    <t>Kétoldalon menetes vagy roppantógyűrűs szerelvény elhelyezése, külső vagy belső menettel, illetve hollandival csatlakoztatva DN 15, légtelenítő vezetékbe építve b-b összekötő hollandi 1/2"</t>
  </si>
  <si>
    <t>82-009-13.1-0121064</t>
  </si>
  <si>
    <t>WC öblítőtartály felszerelése és bekötése, falsík elé szerelhető, műanyag Dömötör ECHO-M  falon kívüli tartály, felső pozíció, 0,5-10,0 l öblítési mennyiséggel, öblítő csővel</t>
  </si>
  <si>
    <t>82-009-19.2.3</t>
  </si>
  <si>
    <t>Csaptelepek és szerelvényeinek felszerelése, zuhanycsaptelepek, falba süllyesztett zuhanycsaptelep (elektronikus, termosztátos vagy termosztát nélküli) falhoronyban összekötve, komplett Bugnates Century zuhany látható rész, süllyesztett test  + 3 állású</t>
  </si>
  <si>
    <t>fejzuhany kifolyó szárral, króm színebn 19115</t>
  </si>
  <si>
    <t>19-081-11.1.2</t>
  </si>
  <si>
    <t>Ellenőrző próbák készítése belső vízvezeték hálózatra, akkreditált vízminőség vizsgálat</t>
  </si>
  <si>
    <t>II. emeleti tornaterem földszinti és II. emeleti tornatermi öltözők és vizesblokkok felújítása</t>
  </si>
  <si>
    <t xml:space="preserve">II. emeleti tornaterem földszinti </t>
  </si>
  <si>
    <t>Felújítási munkák</t>
  </si>
  <si>
    <t xml:space="preserve">    és II. emeleti tornatermi öltözők és vizesblokkok felújítása</t>
  </si>
  <si>
    <t>Tornatermi lámpavédő rácsok tisztítása, átvonómázolása fehér színben</t>
  </si>
  <si>
    <t>Dátum: 2018. február 19.</t>
  </si>
  <si>
    <t>Kiegészítő profil utólagos elhelyezése padlóburkolatoknál, szintbelihidegburkolatváltások esetén, rézből, alumíniumból,eloxált alumíniumból, acél és szálcsiszolt acélból,14-25 mm szélességi mérettel
SALAG A071 "T" vagy ezzel műszaki tartalmában azonos vagy jobb paraméterekkel rendelkező burkolatváltó profil azonos szintbeli burkolatváltáshoz alumíniumból, h: 2,50 m, 13 mm, Cikkszám: A07160</t>
  </si>
  <si>
    <t xml:space="preserve">A költségvetéseben pontos meghatározásra (típus- vagy márkanévvel) került anyagokra minden esetben általánosan érvényes a "vagy ezzel műszaki tartalmában azonos vagy jobb paraméterekkel rendelkező", de ennek maradéktalan dokumentáltan történő alátámasztása Ajánlattevő feladata. </t>
  </si>
  <si>
    <t>Fa sportburkolat fektetése rugalmas bakokon, párnafával kiegyenlített aljzatra</t>
  </si>
  <si>
    <t>Melegburkolatok aljzatelőkészítése
Meglévő aljzat kiegyenlítése,
ragasztott parketta, valamint rugalmas burkolat alá (nagy igénybevétel)
ragasztóval szennyezett betonaljzat (cementesztrich) felület előkészítése,
3 mm vastagságban
MUREXIN Objekt Plus önterülő aljzatkiegyenlítő + MUREXIN D4 tapadóhíd</t>
  </si>
  <si>
    <t>Fa sportburkolat csiszolása,szegőzése, vonalazása, fedőlakkozása, felület festése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</si>
</sst>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Ft&quot;_-;\-* #,##0.00\ &quot;Ft&quot;_-;_-* &quot;-&quot;??\ &quot;Ft&quot;_-;_-@_-"/>
    <numFmt numFmtId="164" formatCode="_-* #,##0\ [$Ft-40E]_-;\-* #,##0\ [$Ft-40E]_-;_-* &quot;-&quot;??\ [$Ft-40E]_-;_-@_-"/>
    <numFmt numFmtId="165" formatCode="#,##0\ &quot;Ft&quot;"/>
    <numFmt numFmtId="166" formatCode="0.0"/>
    <numFmt numFmtId="167" formatCode="_-* #,##0\ &quot;Ft&quot;_-;\-* #,##0\ &quot;Ft&quot;_-;_-* &quot;-&quot;??\ &quot;Ft&quot;_-;_-@_-"/>
    <numFmt numFmtId="168" formatCode="&quot;H-&quot;0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4"/>
      <name val="Times New Roman CE"/>
      <family val="1"/>
      <charset val="238"/>
    </font>
    <font>
      <i/>
      <sz val="10"/>
      <name val="Arial CE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1" fillId="0" borderId="0" applyFont="0" applyFill="0" applyBorder="0" applyAlignment="0" applyProtection="0"/>
    <xf numFmtId="0" fontId="17" fillId="0" borderId="0"/>
  </cellStyleXfs>
  <cellXfs count="148">
    <xf numFmtId="0" fontId="0" fillId="0" borderId="0" xfId="0"/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" xfId="0" applyFont="1" applyBorder="1" applyAlignment="1">
      <alignment horizontal="right" vertical="top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Border="1" applyAlignment="1">
      <alignment vertical="top" wrapText="1"/>
    </xf>
    <xf numFmtId="0" fontId="13" fillId="3" borderId="0" xfId="0" applyFont="1" applyFill="1" applyAlignment="1">
      <alignment horizontal="left" vertical="top"/>
    </xf>
    <xf numFmtId="0" fontId="12" fillId="3" borderId="0" xfId="0" applyFont="1" applyFill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3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5" fillId="0" borderId="0" xfId="0" applyFont="1" applyAlignment="1">
      <alignment vertical="top"/>
    </xf>
    <xf numFmtId="0" fontId="2" fillId="0" borderId="0" xfId="1" applyNumberFormat="1" applyFont="1" applyBorder="1" applyAlignment="1"/>
    <xf numFmtId="0" fontId="2" fillId="0" borderId="0" xfId="1" applyNumberFormat="1" applyFont="1" applyAlignment="1"/>
    <xf numFmtId="165" fontId="3" fillId="0" borderId="0" xfId="1" applyNumberFormat="1" applyFont="1" applyAlignment="1">
      <alignment horizontal="center"/>
    </xf>
    <xf numFmtId="165" fontId="2" fillId="0" borderId="0" xfId="1" applyNumberFormat="1" applyFont="1" applyAlignment="1"/>
    <xf numFmtId="0" fontId="3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right"/>
    </xf>
    <xf numFmtId="0" fontId="1" fillId="0" borderId="0" xfId="1" applyFont="1"/>
    <xf numFmtId="0" fontId="6" fillId="0" borderId="0" xfId="1" applyFont="1"/>
    <xf numFmtId="165" fontId="1" fillId="0" borderId="0" xfId="1" applyNumberFormat="1" applyFont="1"/>
    <xf numFmtId="0" fontId="1" fillId="0" borderId="2" xfId="1" applyFont="1" applyBorder="1"/>
    <xf numFmtId="165" fontId="1" fillId="0" borderId="2" xfId="1" applyNumberFormat="1" applyFont="1" applyBorder="1"/>
    <xf numFmtId="165" fontId="3" fillId="0" borderId="0" xfId="1" applyNumberFormat="1" applyFont="1"/>
    <xf numFmtId="0" fontId="3" fillId="0" borderId="0" xfId="1" applyNumberFormat="1" applyFont="1" applyAlignment="1">
      <alignment horizontal="right"/>
    </xf>
    <xf numFmtId="0" fontId="1" fillId="0" borderId="0" xfId="1" applyNumberFormat="1" applyFont="1" applyAlignment="1"/>
    <xf numFmtId="0" fontId="1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right"/>
    </xf>
    <xf numFmtId="0" fontId="6" fillId="0" borderId="0" xfId="1" applyNumberFormat="1" applyFont="1" applyBorder="1" applyAlignment="1"/>
    <xf numFmtId="166" fontId="12" fillId="0" borderId="0" xfId="0" applyNumberFormat="1" applyFont="1" applyAlignment="1">
      <alignment horizontal="right" vertical="top" wrapText="1"/>
    </xf>
    <xf numFmtId="0" fontId="2" fillId="0" borderId="0" xfId="1" applyNumberFormat="1" applyFont="1" applyAlignment="1">
      <alignment horizontal="center"/>
    </xf>
    <xf numFmtId="0" fontId="7" fillId="0" borderId="0" xfId="1" applyFont="1"/>
    <xf numFmtId="0" fontId="2" fillId="0" borderId="0" xfId="1" applyNumberFormat="1" applyFont="1" applyAlignment="1">
      <alignment horizontal="left"/>
    </xf>
    <xf numFmtId="0" fontId="5" fillId="0" borderId="0" xfId="0" applyNumberFormat="1" applyFont="1" applyBorder="1" applyAlignment="1">
      <alignment horizontal="center" vertical="center" wrapText="1"/>
    </xf>
    <xf numFmtId="1" fontId="12" fillId="0" borderId="0" xfId="0" applyNumberFormat="1" applyFont="1" applyAlignment="1">
      <alignment horizontal="righ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0" xfId="0" applyFont="1" applyBorder="1" applyAlignment="1">
      <alignment vertical="top" wrapText="1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167" fontId="15" fillId="0" borderId="0" xfId="2" applyNumberFormat="1" applyFont="1" applyAlignment="1">
      <alignment horizontal="right" vertical="top" wrapText="1"/>
    </xf>
    <xf numFmtId="0" fontId="14" fillId="0" borderId="1" xfId="0" applyFont="1" applyFill="1" applyBorder="1" applyAlignment="1">
      <alignment vertical="top"/>
    </xf>
    <xf numFmtId="167" fontId="14" fillId="0" borderId="1" xfId="2" applyNumberFormat="1" applyFont="1" applyBorder="1" applyAlignment="1">
      <alignment vertical="top" wrapText="1"/>
    </xf>
    <xf numFmtId="167" fontId="14" fillId="0" borderId="1" xfId="2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top" wrapText="1"/>
    </xf>
    <xf numFmtId="0" fontId="15" fillId="0" borderId="0" xfId="0" applyFont="1" applyFill="1" applyAlignment="1">
      <alignment vertical="top" wrapText="1"/>
    </xf>
    <xf numFmtId="167" fontId="15" fillId="0" borderId="0" xfId="2" applyNumberFormat="1" applyFont="1" applyAlignment="1">
      <alignment vertical="top" wrapText="1"/>
    </xf>
    <xf numFmtId="167" fontId="15" fillId="0" borderId="0" xfId="2" applyNumberFormat="1" applyFont="1" applyAlignment="1">
      <alignment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0" fontId="14" fillId="0" borderId="0" xfId="0" applyFont="1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167" fontId="12" fillId="0" borderId="0" xfId="2" applyNumberFormat="1" applyFont="1" applyAlignment="1">
      <alignment horizontal="right" vertical="top" wrapText="1"/>
    </xf>
    <xf numFmtId="0" fontId="15" fillId="0" borderId="0" xfId="0" applyFont="1" applyFill="1" applyAlignment="1">
      <alignment horizontal="right" vertical="top" wrapText="1"/>
    </xf>
    <xf numFmtId="164" fontId="15" fillId="0" borderId="0" xfId="2" applyNumberFormat="1" applyFont="1" applyAlignment="1">
      <alignment horizontal="right" vertical="top" wrapText="1"/>
    </xf>
    <xf numFmtId="0" fontId="14" fillId="0" borderId="1" xfId="0" applyFont="1" applyBorder="1" applyAlignment="1">
      <alignment vertical="top"/>
    </xf>
    <xf numFmtId="166" fontId="15" fillId="0" borderId="0" xfId="0" applyNumberFormat="1" applyFont="1" applyAlignment="1">
      <alignment horizontal="right" vertical="top" wrapText="1"/>
    </xf>
    <xf numFmtId="0" fontId="15" fillId="0" borderId="1" xfId="0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4" fillId="3" borderId="2" xfId="0" applyFont="1" applyFill="1" applyBorder="1" applyAlignment="1">
      <alignment vertical="top"/>
    </xf>
    <xf numFmtId="0" fontId="15" fillId="3" borderId="0" xfId="0" applyFont="1" applyFill="1" applyAlignment="1">
      <alignment vertical="top" wrapText="1"/>
    </xf>
    <xf numFmtId="0" fontId="9" fillId="0" borderId="0" xfId="1" applyFont="1"/>
    <xf numFmtId="0" fontId="1" fillId="0" borderId="0" xfId="1" applyFont="1" applyAlignment="1">
      <alignment horizontal="right"/>
    </xf>
    <xf numFmtId="0" fontId="12" fillId="0" borderId="0" xfId="0" applyFont="1" applyFill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167" fontId="10" fillId="0" borderId="0" xfId="2" applyNumberFormat="1" applyFont="1" applyAlignment="1">
      <alignment horizontal="right" vertical="top" wrapText="1"/>
    </xf>
    <xf numFmtId="168" fontId="12" fillId="0" borderId="0" xfId="0" applyNumberFormat="1" applyFont="1" applyAlignment="1">
      <alignment vertical="top" wrapText="1"/>
    </xf>
    <xf numFmtId="0" fontId="14" fillId="0" borderId="0" xfId="0" applyFont="1" applyFill="1" applyBorder="1" applyAlignment="1">
      <alignment horizontal="left" vertical="top" wrapText="1"/>
    </xf>
    <xf numFmtId="0" fontId="15" fillId="0" borderId="0" xfId="0" applyFont="1" applyBorder="1" applyAlignment="1">
      <alignment horizontal="right" vertical="top" wrapText="1"/>
    </xf>
    <xf numFmtId="167" fontId="14" fillId="0" borderId="0" xfId="2" applyNumberFormat="1" applyFont="1" applyBorder="1" applyAlignment="1">
      <alignment horizontal="right" vertical="top" wrapText="1"/>
    </xf>
    <xf numFmtId="166" fontId="15" fillId="0" borderId="0" xfId="0" applyNumberFormat="1" applyFont="1" applyFill="1" applyAlignment="1">
      <alignment vertical="top" wrapText="1"/>
    </xf>
    <xf numFmtId="0" fontId="12" fillId="0" borderId="0" xfId="3" applyFont="1" applyAlignment="1">
      <alignment vertical="top" wrapText="1"/>
    </xf>
    <xf numFmtId="49" fontId="12" fillId="0" borderId="0" xfId="3" applyNumberFormat="1" applyFont="1" applyAlignment="1">
      <alignment vertical="top" wrapText="1"/>
    </xf>
    <xf numFmtId="0" fontId="12" fillId="0" borderId="0" xfId="3" applyFont="1" applyAlignment="1">
      <alignment horizontal="right" vertical="top" wrapText="1"/>
    </xf>
    <xf numFmtId="3" fontId="12" fillId="0" borderId="0" xfId="3" applyNumberFormat="1" applyFont="1" applyAlignment="1">
      <alignment horizontal="right" vertical="top" wrapText="1"/>
    </xf>
    <xf numFmtId="168" fontId="12" fillId="0" borderId="0" xfId="3" applyNumberFormat="1" applyFont="1" applyAlignment="1">
      <alignment vertical="top" wrapText="1"/>
    </xf>
    <xf numFmtId="0" fontId="12" fillId="0" borderId="0" xfId="3" applyFont="1" applyAlignment="1">
      <alignment vertical="top" wrapText="1"/>
    </xf>
    <xf numFmtId="49" fontId="12" fillId="0" borderId="0" xfId="3" applyNumberFormat="1" applyFont="1" applyAlignment="1">
      <alignment vertical="top" wrapText="1"/>
    </xf>
    <xf numFmtId="0" fontId="12" fillId="0" borderId="0" xfId="3" applyFont="1" applyAlignment="1">
      <alignment horizontal="right" vertical="top" wrapText="1"/>
    </xf>
    <xf numFmtId="0" fontId="12" fillId="0" borderId="0" xfId="3" applyFont="1" applyAlignment="1">
      <alignment vertical="top" wrapText="1"/>
    </xf>
    <xf numFmtId="49" fontId="12" fillId="0" borderId="0" xfId="3" applyNumberFormat="1" applyFont="1" applyAlignment="1">
      <alignment vertical="top" wrapText="1"/>
    </xf>
    <xf numFmtId="0" fontId="12" fillId="0" borderId="0" xfId="3" applyFont="1" applyAlignment="1">
      <alignment horizontal="right" vertical="top" wrapText="1"/>
    </xf>
    <xf numFmtId="3" fontId="12" fillId="0" borderId="0" xfId="3" applyNumberFormat="1" applyFont="1" applyAlignment="1">
      <alignment horizontal="right" vertical="top" wrapText="1"/>
    </xf>
    <xf numFmtId="0" fontId="12" fillId="0" borderId="0" xfId="3" applyFont="1" applyAlignment="1">
      <alignment vertical="top" wrapText="1"/>
    </xf>
    <xf numFmtId="49" fontId="12" fillId="0" borderId="0" xfId="3" applyNumberFormat="1" applyFont="1" applyAlignment="1">
      <alignment vertical="top" wrapText="1"/>
    </xf>
    <xf numFmtId="0" fontId="12" fillId="0" borderId="0" xfId="3" applyFont="1" applyAlignment="1">
      <alignment horizontal="right" vertical="top" wrapText="1"/>
    </xf>
    <xf numFmtId="3" fontId="12" fillId="0" borderId="0" xfId="3" applyNumberFormat="1" applyFont="1" applyAlignment="1">
      <alignment horizontal="right" vertical="top" wrapText="1"/>
    </xf>
    <xf numFmtId="0" fontId="12" fillId="0" borderId="0" xfId="3" applyFont="1" applyAlignment="1">
      <alignment vertical="top" wrapText="1"/>
    </xf>
    <xf numFmtId="49" fontId="12" fillId="0" borderId="0" xfId="3" applyNumberFormat="1" applyFont="1" applyAlignment="1">
      <alignment vertical="top" wrapText="1"/>
    </xf>
    <xf numFmtId="0" fontId="12" fillId="0" borderId="0" xfId="3" applyFont="1" applyAlignment="1">
      <alignment horizontal="right" vertical="top" wrapText="1"/>
    </xf>
    <xf numFmtId="3" fontId="12" fillId="0" borderId="0" xfId="3" applyNumberFormat="1" applyFont="1" applyAlignment="1">
      <alignment horizontal="right" vertical="top" wrapText="1"/>
    </xf>
    <xf numFmtId="168" fontId="12" fillId="0" borderId="0" xfId="3" applyNumberFormat="1" applyFont="1" applyAlignment="1">
      <alignment vertical="top" wrapText="1"/>
    </xf>
    <xf numFmtId="0" fontId="12" fillId="0" borderId="0" xfId="3" applyFont="1" applyAlignment="1">
      <alignment vertical="top" wrapText="1"/>
    </xf>
    <xf numFmtId="49" fontId="12" fillId="0" borderId="0" xfId="3" applyNumberFormat="1" applyFont="1" applyAlignment="1">
      <alignment vertical="top" wrapText="1"/>
    </xf>
    <xf numFmtId="0" fontId="12" fillId="0" borderId="0" xfId="3" applyFont="1" applyAlignment="1">
      <alignment horizontal="right" vertical="top" wrapText="1"/>
    </xf>
    <xf numFmtId="3" fontId="12" fillId="0" borderId="0" xfId="3" applyNumberFormat="1" applyFont="1" applyAlignment="1">
      <alignment horizontal="right" vertical="top" wrapText="1"/>
    </xf>
    <xf numFmtId="0" fontId="12" fillId="0" borderId="0" xfId="3" applyFont="1" applyAlignment="1">
      <alignment vertical="top" wrapText="1"/>
    </xf>
    <xf numFmtId="49" fontId="12" fillId="0" borderId="0" xfId="3" applyNumberFormat="1" applyFont="1" applyAlignment="1">
      <alignment vertical="top" wrapText="1"/>
    </xf>
    <xf numFmtId="0" fontId="12" fillId="0" borderId="0" xfId="3" applyFont="1" applyAlignment="1">
      <alignment horizontal="right" vertical="top" wrapText="1"/>
    </xf>
    <xf numFmtId="3" fontId="12" fillId="0" borderId="0" xfId="3" applyNumberFormat="1" applyFont="1" applyAlignment="1">
      <alignment horizontal="right" vertical="top" wrapText="1"/>
    </xf>
    <xf numFmtId="1" fontId="15" fillId="0" borderId="0" xfId="0" applyNumberFormat="1" applyFont="1" applyFill="1" applyAlignment="1">
      <alignment horizontal="right" vertical="top" wrapText="1"/>
    </xf>
    <xf numFmtId="166" fontId="12" fillId="0" borderId="0" xfId="0" applyNumberFormat="1" applyFont="1" applyFill="1" applyAlignment="1">
      <alignment horizontal="right" vertical="top" wrapText="1"/>
    </xf>
    <xf numFmtId="1" fontId="12" fillId="0" borderId="0" xfId="0" applyNumberFormat="1" applyFont="1" applyFill="1" applyAlignment="1">
      <alignment horizontal="right" vertical="top" wrapText="1"/>
    </xf>
    <xf numFmtId="0" fontId="12" fillId="0" borderId="0" xfId="3" applyFont="1" applyFill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167" fontId="15" fillId="0" borderId="0" xfId="2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6" fontId="12" fillId="0" borderId="0" xfId="0" applyNumberFormat="1" applyFont="1" applyFill="1" applyAlignment="1">
      <alignment horizontal="right" vertical="top" wrapText="1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0" fillId="0" borderId="0" xfId="0"/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0" fillId="0" borderId="0" xfId="0"/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7" fontId="12" fillId="0" borderId="0" xfId="2" applyNumberFormat="1" applyFont="1" applyAlignment="1">
      <alignment horizontal="right" vertical="top" wrapText="1"/>
    </xf>
    <xf numFmtId="168" fontId="12" fillId="0" borderId="0" xfId="0" applyNumberFormat="1" applyFont="1" applyAlignment="1">
      <alignment vertical="top" wrapText="1"/>
    </xf>
    <xf numFmtId="1" fontId="12" fillId="0" borderId="0" xfId="0" applyNumberFormat="1" applyFont="1" applyFill="1" applyAlignment="1">
      <alignment horizontal="right" vertical="top" wrapText="1"/>
    </xf>
    <xf numFmtId="165" fontId="3" fillId="0" borderId="0" xfId="1" applyNumberFormat="1" applyFont="1" applyAlignment="1">
      <alignment horizontal="right"/>
    </xf>
    <xf numFmtId="0" fontId="16" fillId="2" borderId="4" xfId="1" applyNumberFormat="1" applyFont="1" applyFill="1" applyBorder="1" applyAlignment="1">
      <alignment horizontal="center"/>
    </xf>
    <xf numFmtId="0" fontId="16" fillId="2" borderId="1" xfId="1" applyNumberFormat="1" applyFont="1" applyFill="1" applyBorder="1" applyAlignment="1">
      <alignment horizontal="center"/>
    </xf>
    <xf numFmtId="0" fontId="16" fillId="2" borderId="5" xfId="1" applyNumberFormat="1" applyFont="1" applyFill="1" applyBorder="1" applyAlignment="1">
      <alignment horizontal="center"/>
    </xf>
    <xf numFmtId="0" fontId="4" fillId="0" borderId="3" xfId="1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2" fillId="0" borderId="0" xfId="1" applyNumberFormat="1" applyFont="1" applyAlignment="1">
      <alignment horizontal="center"/>
    </xf>
    <xf numFmtId="0" fontId="15" fillId="0" borderId="0" xfId="0" applyFont="1" applyFill="1" applyBorder="1" applyAlignment="1">
      <alignment horizontal="left" vertical="top" wrapText="1"/>
    </xf>
    <xf numFmtId="0" fontId="8" fillId="4" borderId="4" xfId="1" applyNumberFormat="1" applyFont="1" applyFill="1" applyBorder="1" applyAlignment="1">
      <alignment horizontal="center"/>
    </xf>
    <xf numFmtId="0" fontId="8" fillId="4" borderId="1" xfId="1" applyNumberFormat="1" applyFont="1" applyFill="1" applyBorder="1" applyAlignment="1">
      <alignment horizontal="center"/>
    </xf>
    <xf numFmtId="0" fontId="8" fillId="4" borderId="5" xfId="1" applyNumberFormat="1" applyFont="1" applyFill="1" applyBorder="1" applyAlignment="1">
      <alignment horizontal="center"/>
    </xf>
  </cellXfs>
  <cellStyles count="4">
    <cellStyle name="Normál" xfId="0" builtinId="0"/>
    <cellStyle name="Normál 2" xfId="1"/>
    <cellStyle name="Normál 3" xfId="3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Munka\K&#214;LTS&#201;GVET&#201;SEK\Eszenyi%20&#193;kos\Visegr&#225;d_kik&#246;t&#337;\2015-11-28%20&#193;razatlan%20k&#246;lts&#233;gvet&#233;s%20ki&#237;r&#225;s_Visegr&#225;d_kik&#246;t&#337;_kal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összesítő"/>
      <sheetName val="Építési munkák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L42"/>
  <sheetViews>
    <sheetView view="pageBreakPreview" topLeftCell="A22" zoomScaleNormal="100" zoomScaleSheetLayoutView="100" workbookViewId="0">
      <selection activeCell="A16" sqref="A16:J16"/>
    </sheetView>
  </sheetViews>
  <sheetFormatPr defaultRowHeight="12.75" x14ac:dyDescent="0.2"/>
  <cols>
    <col min="1" max="1" width="2.28515625" style="20" customWidth="1"/>
    <col min="2" max="7" width="9.5703125" style="20" customWidth="1"/>
    <col min="8" max="8" width="14.7109375" style="22" customWidth="1"/>
    <col min="9" max="9" width="4.42578125" style="20" customWidth="1"/>
    <col min="10" max="10" width="14.7109375" style="22" customWidth="1"/>
    <col min="11" max="11" width="9.140625" style="20"/>
    <col min="12" max="12" width="9.85546875" style="20" bestFit="1" customWidth="1"/>
    <col min="13" max="16384" width="9.140625" style="20"/>
  </cols>
  <sheetData>
    <row r="1" spans="1:10" x14ac:dyDescent="0.2">
      <c r="A1" s="31" t="s">
        <v>20</v>
      </c>
      <c r="B1" s="15"/>
      <c r="C1" s="15"/>
      <c r="D1" s="16"/>
      <c r="E1" s="17"/>
      <c r="F1" s="17"/>
      <c r="G1" s="18"/>
      <c r="H1" s="17"/>
      <c r="I1" s="17"/>
      <c r="J1" s="30" t="s">
        <v>310</v>
      </c>
    </row>
    <row r="2" spans="1:10" x14ac:dyDescent="0.2">
      <c r="A2" s="14"/>
      <c r="B2" s="15"/>
      <c r="C2" s="35"/>
      <c r="D2" s="16"/>
      <c r="E2" s="17"/>
      <c r="F2" s="17"/>
      <c r="G2" s="18"/>
      <c r="H2" s="17"/>
      <c r="I2" s="17"/>
      <c r="J2" s="19"/>
    </row>
    <row r="3" spans="1:10" x14ac:dyDescent="0.2">
      <c r="A3" s="14"/>
      <c r="B3" s="15"/>
      <c r="C3" s="15"/>
      <c r="D3" s="16"/>
      <c r="E3" s="17"/>
      <c r="F3" s="17"/>
      <c r="G3" s="18"/>
      <c r="H3" s="17"/>
      <c r="I3" s="17"/>
      <c r="J3" s="19"/>
    </row>
    <row r="4" spans="1:10" x14ac:dyDescent="0.2">
      <c r="A4" s="14"/>
      <c r="B4" s="15"/>
      <c r="C4" s="15"/>
      <c r="D4" s="16"/>
      <c r="E4" s="17"/>
      <c r="F4" s="17"/>
      <c r="G4" s="18"/>
      <c r="H4" s="17"/>
      <c r="I4" s="17"/>
      <c r="J4" s="19"/>
    </row>
    <row r="5" spans="1:10" x14ac:dyDescent="0.2">
      <c r="A5" s="14"/>
      <c r="B5" s="15"/>
      <c r="C5" s="15"/>
      <c r="D5" s="16"/>
      <c r="E5" s="17"/>
      <c r="F5" s="17"/>
      <c r="G5" s="18"/>
      <c r="H5" s="17"/>
      <c r="I5" s="17"/>
      <c r="J5" s="19"/>
    </row>
    <row r="6" spans="1:10" x14ac:dyDescent="0.2">
      <c r="A6" s="14"/>
      <c r="B6" s="15"/>
      <c r="C6" s="15"/>
      <c r="D6" s="16"/>
      <c r="E6" s="17"/>
      <c r="F6" s="17"/>
      <c r="G6" s="18"/>
      <c r="H6" s="17"/>
      <c r="I6" s="17"/>
      <c r="J6" s="19"/>
    </row>
    <row r="7" spans="1:10" x14ac:dyDescent="0.2">
      <c r="A7" s="14"/>
      <c r="B7" s="15"/>
      <c r="C7" s="15"/>
      <c r="D7" s="16"/>
      <c r="E7" s="17"/>
      <c r="F7" s="17"/>
      <c r="G7" s="18"/>
      <c r="H7" s="17"/>
      <c r="I7" s="17"/>
      <c r="J7" s="19"/>
    </row>
    <row r="10" spans="1:10" ht="21" x14ac:dyDescent="0.35">
      <c r="A10" s="136" t="s">
        <v>14</v>
      </c>
      <c r="B10" s="137"/>
      <c r="C10" s="137"/>
      <c r="D10" s="137"/>
      <c r="E10" s="137"/>
      <c r="F10" s="137"/>
      <c r="G10" s="137"/>
      <c r="H10" s="137"/>
      <c r="I10" s="137"/>
      <c r="J10" s="138"/>
    </row>
    <row r="11" spans="1:10" ht="21" customHeight="1" x14ac:dyDescent="0.2">
      <c r="A11" s="139" t="s">
        <v>28</v>
      </c>
      <c r="B11" s="139"/>
      <c r="C11" s="139"/>
      <c r="D11" s="139"/>
      <c r="E11" s="139"/>
      <c r="F11" s="139"/>
      <c r="G11" s="139"/>
      <c r="H11" s="139"/>
      <c r="I11" s="139"/>
      <c r="J11" s="139"/>
    </row>
    <row r="12" spans="1:10" ht="15.75" x14ac:dyDescent="0.2">
      <c r="A12" s="140" t="s">
        <v>31</v>
      </c>
      <c r="B12" s="140"/>
      <c r="C12" s="140"/>
      <c r="D12" s="140"/>
      <c r="E12" s="140"/>
      <c r="F12" s="140"/>
      <c r="G12" s="140"/>
      <c r="H12" s="140"/>
      <c r="I12" s="140"/>
      <c r="J12" s="140"/>
    </row>
    <row r="13" spans="1:10" ht="18" customHeight="1" x14ac:dyDescent="0.2">
      <c r="A13" s="36"/>
      <c r="B13" s="140"/>
      <c r="C13" s="140"/>
      <c r="D13" s="140"/>
      <c r="E13" s="140"/>
      <c r="F13" s="140"/>
      <c r="G13" s="140"/>
      <c r="H13" s="140"/>
      <c r="I13" s="140"/>
      <c r="J13" s="140"/>
    </row>
    <row r="14" spans="1:10" ht="18" customHeight="1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</row>
    <row r="15" spans="1:10" ht="18" customHeight="1" x14ac:dyDescent="0.25">
      <c r="A15" s="142" t="s">
        <v>27</v>
      </c>
      <c r="B15" s="142"/>
      <c r="C15" s="142"/>
      <c r="D15" s="142"/>
      <c r="E15" s="142"/>
      <c r="F15" s="142"/>
      <c r="G15" s="142"/>
      <c r="H15" s="142"/>
      <c r="I15" s="142"/>
      <c r="J15" s="142"/>
    </row>
    <row r="16" spans="1:10" ht="18" customHeight="1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</row>
    <row r="17" spans="1:10" x14ac:dyDescent="0.2">
      <c r="B17" s="21"/>
    </row>
    <row r="18" spans="1:10" x14ac:dyDescent="0.2">
      <c r="B18" s="21"/>
    </row>
    <row r="19" spans="1:10" x14ac:dyDescent="0.2">
      <c r="B19" s="21"/>
    </row>
    <row r="20" spans="1:10" x14ac:dyDescent="0.2">
      <c r="A20" s="143"/>
      <c r="B20" s="143"/>
      <c r="C20" s="143"/>
      <c r="D20" s="143"/>
      <c r="E20" s="143"/>
      <c r="F20" s="143"/>
      <c r="G20" s="143"/>
      <c r="H20" s="143"/>
      <c r="I20" s="143"/>
      <c r="J20" s="143"/>
    </row>
    <row r="21" spans="1:10" ht="15" customHeight="1" x14ac:dyDescent="0.2">
      <c r="A21" s="144" t="s">
        <v>312</v>
      </c>
      <c r="B21" s="144"/>
      <c r="C21" s="144"/>
      <c r="D21" s="144"/>
      <c r="E21" s="144"/>
      <c r="F21" s="144"/>
      <c r="G21" s="144"/>
      <c r="H21" s="144"/>
      <c r="I21" s="144"/>
      <c r="J21" s="144"/>
    </row>
    <row r="22" spans="1:10" ht="30.75" customHeight="1" x14ac:dyDescent="0.2">
      <c r="A22" s="144"/>
      <c r="B22" s="144"/>
      <c r="C22" s="144"/>
      <c r="D22" s="144"/>
      <c r="E22" s="144"/>
      <c r="F22" s="144"/>
      <c r="G22" s="144"/>
      <c r="H22" s="144"/>
      <c r="I22" s="144"/>
      <c r="J22" s="144"/>
    </row>
    <row r="23" spans="1:10" x14ac:dyDescent="0.2">
      <c r="A23" s="143"/>
      <c r="B23" s="143"/>
      <c r="C23" s="143"/>
      <c r="D23" s="143"/>
      <c r="E23" s="143"/>
      <c r="F23" s="143"/>
      <c r="G23" s="143"/>
      <c r="H23" s="143"/>
      <c r="I23" s="143"/>
      <c r="J23" s="143"/>
    </row>
    <row r="24" spans="1:10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</row>
    <row r="25" spans="1:10" x14ac:dyDescent="0.2">
      <c r="B25" s="21"/>
    </row>
    <row r="26" spans="1:10" ht="7.5" customHeight="1" x14ac:dyDescent="0.2">
      <c r="A26" s="23"/>
      <c r="B26" s="23"/>
      <c r="C26" s="23"/>
      <c r="D26" s="23"/>
      <c r="E26" s="23"/>
      <c r="F26" s="23"/>
      <c r="G26" s="23"/>
      <c r="H26" s="24"/>
      <c r="I26" s="23"/>
      <c r="J26" s="24"/>
    </row>
    <row r="27" spans="1:10" ht="7.5" customHeight="1" x14ac:dyDescent="0.2"/>
    <row r="28" spans="1:10" x14ac:dyDescent="0.2">
      <c r="B28" s="34" t="s">
        <v>307</v>
      </c>
    </row>
    <row r="29" spans="1:10" ht="8.1" customHeight="1" x14ac:dyDescent="0.2"/>
    <row r="30" spans="1:10" x14ac:dyDescent="0.2">
      <c r="B30" s="20" t="s">
        <v>306</v>
      </c>
      <c r="H30" s="22">
        <f>'TAO_felújítási munkák_2017'!H21</f>
        <v>22556453</v>
      </c>
      <c r="J30" s="22">
        <f>'TAO_felújítási munkák_2017'!I21</f>
        <v>17711968</v>
      </c>
    </row>
    <row r="31" spans="1:10" x14ac:dyDescent="0.2">
      <c r="B31" s="20" t="s">
        <v>308</v>
      </c>
    </row>
    <row r="32" spans="1:10" ht="8.1" customHeight="1" x14ac:dyDescent="0.2">
      <c r="B32" s="23"/>
      <c r="C32" s="23"/>
      <c r="D32" s="23"/>
      <c r="E32" s="23"/>
      <c r="F32" s="23"/>
      <c r="G32" s="23"/>
      <c r="H32" s="24"/>
      <c r="I32" s="23"/>
      <c r="J32" s="24"/>
    </row>
    <row r="33" spans="2:12" ht="8.1" customHeight="1" x14ac:dyDescent="0.2"/>
    <row r="34" spans="2:12" x14ac:dyDescent="0.2">
      <c r="H34" s="25">
        <f>SUM(H27:H32)</f>
        <v>22556453</v>
      </c>
      <c r="J34" s="25">
        <f>SUM(J27:J32)</f>
        <v>17711968</v>
      </c>
    </row>
    <row r="35" spans="2:12" ht="8.1" customHeight="1" x14ac:dyDescent="0.2"/>
    <row r="36" spans="2:12" x14ac:dyDescent="0.2">
      <c r="B36" s="21"/>
      <c r="G36" s="26" t="s">
        <v>15</v>
      </c>
      <c r="H36" s="25"/>
      <c r="J36" s="25">
        <f>H34+J34</f>
        <v>40268421</v>
      </c>
      <c r="L36" s="22"/>
    </row>
    <row r="37" spans="2:12" ht="8.1" customHeight="1" x14ac:dyDescent="0.2">
      <c r="G37" s="27"/>
    </row>
    <row r="38" spans="2:12" x14ac:dyDescent="0.2">
      <c r="G38" s="28" t="s">
        <v>16</v>
      </c>
      <c r="H38" s="25"/>
      <c r="J38" s="22">
        <f>J36*0.27</f>
        <v>10872473.67</v>
      </c>
    </row>
    <row r="39" spans="2:12" ht="8.1" customHeight="1" x14ac:dyDescent="0.2">
      <c r="G39" s="27"/>
    </row>
    <row r="40" spans="2:12" x14ac:dyDescent="0.2">
      <c r="G40" s="29" t="s">
        <v>17</v>
      </c>
      <c r="H40" s="135">
        <f>J36+J38</f>
        <v>51140894.670000002</v>
      </c>
      <c r="I40" s="135"/>
      <c r="J40" s="135"/>
    </row>
    <row r="42" spans="2:12" x14ac:dyDescent="0.2">
      <c r="B42" s="65"/>
      <c r="C42" s="64"/>
    </row>
  </sheetData>
  <mergeCells count="11">
    <mergeCell ref="H40:J40"/>
    <mergeCell ref="A10:J10"/>
    <mergeCell ref="A11:J11"/>
    <mergeCell ref="A12:J12"/>
    <mergeCell ref="A14:J14"/>
    <mergeCell ref="A15:J15"/>
    <mergeCell ref="A16:J16"/>
    <mergeCell ref="A23:J23"/>
    <mergeCell ref="B13:J13"/>
    <mergeCell ref="A20:J20"/>
    <mergeCell ref="A21:J22"/>
  </mergeCells>
  <printOptions horizontalCentered="1"/>
  <pageMargins left="0.78740157480314965" right="0.78740157480314965" top="0.72" bottom="0.7" header="0.51181102362204722" footer="0.51181102362204722"/>
  <pageSetup paperSize="9" scale="90" orientation="portrait" horizontalDpi="300" verticalDpi="300" r:id="rId1"/>
  <headerFooter alignWithMargins="0">
    <oddFooter>&amp;R&amp;6&amp;F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L351"/>
  <sheetViews>
    <sheetView tabSelected="1" view="pageBreakPreview" zoomScaleNormal="100" zoomScaleSheetLayoutView="100" workbookViewId="0">
      <selection activeCell="D75" sqref="D75"/>
    </sheetView>
  </sheetViews>
  <sheetFormatPr defaultRowHeight="12.75" x14ac:dyDescent="0.25"/>
  <cols>
    <col min="1" max="1" width="4.28515625" style="54" customWidth="1"/>
    <col min="2" max="2" width="9.28515625" style="41" customWidth="1"/>
    <col min="3" max="3" width="36.7109375" style="41" customWidth="1"/>
    <col min="4" max="4" width="8.42578125" style="40" bestFit="1" customWidth="1"/>
    <col min="5" max="5" width="7.7109375" style="41" customWidth="1"/>
    <col min="6" max="7" width="11.7109375" style="42" customWidth="1"/>
    <col min="8" max="9" width="12.7109375" style="42" customWidth="1"/>
    <col min="10" max="10" width="9.140625" style="41"/>
    <col min="11" max="12" width="12.7109375" style="41" customWidth="1"/>
    <col min="13" max="16384" width="9.140625" style="41"/>
  </cols>
  <sheetData>
    <row r="1" spans="1:9" x14ac:dyDescent="0.25">
      <c r="A1" s="38"/>
      <c r="B1" s="39"/>
      <c r="C1" s="39"/>
    </row>
    <row r="2" spans="1:9" x14ac:dyDescent="0.25">
      <c r="A2" s="38"/>
      <c r="B2" s="39"/>
      <c r="C2" s="39"/>
    </row>
    <row r="3" spans="1:9" s="20" customFormat="1" ht="18" customHeight="1" x14ac:dyDescent="0.3">
      <c r="A3" s="145" t="s">
        <v>305</v>
      </c>
      <c r="B3" s="146"/>
      <c r="C3" s="146"/>
      <c r="D3" s="146"/>
      <c r="E3" s="146"/>
      <c r="F3" s="146"/>
      <c r="G3" s="146"/>
      <c r="H3" s="146"/>
      <c r="I3" s="147"/>
    </row>
    <row r="4" spans="1:9" x14ac:dyDescent="0.25">
      <c r="A4" s="38"/>
      <c r="B4" s="39"/>
      <c r="C4" s="39"/>
    </row>
    <row r="5" spans="1:9" x14ac:dyDescent="0.25">
      <c r="A5" s="38"/>
      <c r="B5" s="39"/>
      <c r="C5" s="39"/>
    </row>
    <row r="6" spans="1:9" x14ac:dyDescent="0.25">
      <c r="A6" s="38"/>
      <c r="B6" s="39"/>
      <c r="C6" s="39"/>
    </row>
    <row r="7" spans="1:9" x14ac:dyDescent="0.25">
      <c r="A7" s="38"/>
      <c r="B7" s="39"/>
      <c r="C7" s="39"/>
    </row>
    <row r="8" spans="1:9" x14ac:dyDescent="0.25">
      <c r="A8" s="38"/>
      <c r="B8" s="39"/>
      <c r="C8" s="39"/>
    </row>
    <row r="9" spans="1:9" s="46" customFormat="1" ht="25.5" x14ac:dyDescent="0.25">
      <c r="A9" s="43" t="s">
        <v>0</v>
      </c>
      <c r="B9" s="12"/>
      <c r="C9" s="12"/>
      <c r="D9" s="12"/>
      <c r="E9" s="12"/>
      <c r="F9" s="44"/>
      <c r="G9" s="44"/>
      <c r="H9" s="45" t="s">
        <v>1</v>
      </c>
      <c r="I9" s="45" t="s">
        <v>2</v>
      </c>
    </row>
    <row r="10" spans="1:9" x14ac:dyDescent="0.2">
      <c r="A10" s="47">
        <v>21</v>
      </c>
      <c r="B10" s="13" t="s">
        <v>25</v>
      </c>
      <c r="D10" s="41"/>
      <c r="F10" s="48"/>
      <c r="G10" s="48"/>
      <c r="H10" s="49">
        <f>H30</f>
        <v>195855</v>
      </c>
      <c r="I10" s="49">
        <f>I30</f>
        <v>90000</v>
      </c>
    </row>
    <row r="11" spans="1:9" x14ac:dyDescent="0.2">
      <c r="A11" s="47">
        <v>33</v>
      </c>
      <c r="B11" s="13" t="s">
        <v>26</v>
      </c>
      <c r="D11" s="41"/>
      <c r="F11" s="48"/>
      <c r="G11" s="48"/>
      <c r="H11" s="49">
        <f>H49</f>
        <v>1692</v>
      </c>
      <c r="I11" s="49">
        <f>I49</f>
        <v>1505577</v>
      </c>
    </row>
    <row r="12" spans="1:9" x14ac:dyDescent="0.2">
      <c r="A12" s="47">
        <v>36</v>
      </c>
      <c r="B12" s="13" t="s">
        <v>18</v>
      </c>
      <c r="D12" s="41"/>
      <c r="F12" s="48"/>
      <c r="G12" s="48"/>
      <c r="H12" s="49">
        <f>H58</f>
        <v>421892</v>
      </c>
      <c r="I12" s="49">
        <f>I58</f>
        <v>1704806</v>
      </c>
    </row>
    <row r="13" spans="1:9" x14ac:dyDescent="0.2">
      <c r="A13" s="47">
        <v>39</v>
      </c>
      <c r="B13" s="13" t="s">
        <v>30</v>
      </c>
      <c r="D13" s="41"/>
      <c r="F13" s="48"/>
      <c r="G13" s="48"/>
      <c r="H13" s="49">
        <f>H65</f>
        <v>110855</v>
      </c>
      <c r="I13" s="49">
        <f>I65</f>
        <v>91383</v>
      </c>
    </row>
    <row r="14" spans="1:9" x14ac:dyDescent="0.2">
      <c r="A14" s="47">
        <v>42</v>
      </c>
      <c r="B14" s="13" t="s">
        <v>24</v>
      </c>
      <c r="D14" s="41"/>
      <c r="F14" s="48"/>
      <c r="G14" s="48"/>
      <c r="H14" s="49">
        <f>H104</f>
        <v>9775974</v>
      </c>
      <c r="I14" s="49">
        <f>I104</f>
        <v>6099473</v>
      </c>
    </row>
    <row r="15" spans="1:9" x14ac:dyDescent="0.2">
      <c r="A15" s="47">
        <v>44</v>
      </c>
      <c r="B15" s="13" t="s">
        <v>32</v>
      </c>
      <c r="D15" s="41"/>
      <c r="F15" s="48"/>
      <c r="G15" s="48"/>
      <c r="H15" s="49">
        <f>H119</f>
        <v>1801375</v>
      </c>
      <c r="I15" s="49">
        <f>I119</f>
        <v>174832</v>
      </c>
    </row>
    <row r="16" spans="1:9" x14ac:dyDescent="0.2">
      <c r="A16" s="47">
        <v>45</v>
      </c>
      <c r="B16" s="13" t="s">
        <v>73</v>
      </c>
      <c r="D16" s="41"/>
      <c r="F16" s="48"/>
      <c r="G16" s="48"/>
      <c r="H16" s="49">
        <f>H130</f>
        <v>1009960</v>
      </c>
      <c r="I16" s="49">
        <f>I130</f>
        <v>296779</v>
      </c>
    </row>
    <row r="17" spans="1:12" x14ac:dyDescent="0.2">
      <c r="A17" s="47">
        <v>47</v>
      </c>
      <c r="B17" s="13" t="s">
        <v>19</v>
      </c>
      <c r="D17" s="41"/>
      <c r="F17" s="48"/>
      <c r="G17" s="48"/>
      <c r="H17" s="49">
        <f>H155</f>
        <v>1069410</v>
      </c>
      <c r="I17" s="49">
        <f>I155</f>
        <v>2617711</v>
      </c>
    </row>
    <row r="18" spans="1:12" x14ac:dyDescent="0.2">
      <c r="A18" s="47">
        <v>71</v>
      </c>
      <c r="B18" s="13" t="s">
        <v>33</v>
      </c>
      <c r="D18" s="41"/>
      <c r="F18" s="48"/>
      <c r="G18" s="48"/>
      <c r="H18" s="49">
        <f>H206</f>
        <v>2569325</v>
      </c>
      <c r="I18" s="49">
        <f>I206</f>
        <v>3096013</v>
      </c>
    </row>
    <row r="19" spans="1:12" x14ac:dyDescent="0.2">
      <c r="A19" s="47">
        <v>82</v>
      </c>
      <c r="B19" s="13" t="s">
        <v>34</v>
      </c>
      <c r="D19" s="41"/>
      <c r="F19" s="48"/>
      <c r="G19" s="48"/>
      <c r="H19" s="49">
        <f>H336</f>
        <v>5541084</v>
      </c>
      <c r="I19" s="49">
        <f>I336</f>
        <v>1254784</v>
      </c>
    </row>
    <row r="20" spans="1:12" x14ac:dyDescent="0.2">
      <c r="A20" s="47">
        <v>90</v>
      </c>
      <c r="B20" s="13" t="s">
        <v>35</v>
      </c>
      <c r="D20" s="41"/>
      <c r="F20" s="48"/>
      <c r="G20" s="48"/>
      <c r="H20" s="49">
        <f>H351</f>
        <v>59031</v>
      </c>
      <c r="I20" s="49">
        <f>I351</f>
        <v>780610</v>
      </c>
    </row>
    <row r="21" spans="1:12" s="12" customFormat="1" x14ac:dyDescent="0.25">
      <c r="A21" s="43" t="s">
        <v>74</v>
      </c>
      <c r="F21" s="44"/>
      <c r="G21" s="44"/>
      <c r="H21" s="44">
        <f>ROUND(SUM(H10:H20),0)</f>
        <v>22556453</v>
      </c>
      <c r="I21" s="44">
        <f>ROUND(SUM(I10:I20),0)</f>
        <v>17711968</v>
      </c>
    </row>
    <row r="22" spans="1:12" x14ac:dyDescent="0.25">
      <c r="A22" s="38"/>
      <c r="B22" s="39"/>
      <c r="C22" s="39"/>
    </row>
    <row r="23" spans="1:12" x14ac:dyDescent="0.25">
      <c r="A23" s="38"/>
      <c r="B23" s="39"/>
      <c r="C23" s="39"/>
    </row>
    <row r="24" spans="1:12" x14ac:dyDescent="0.25">
      <c r="A24" s="50"/>
      <c r="B24" s="62" t="str">
        <f>B10</f>
        <v>Irtás, föld- és sziklamunka</v>
      </c>
      <c r="C24" s="63"/>
    </row>
    <row r="25" spans="1:12" s="53" customFormat="1" ht="25.5" x14ac:dyDescent="0.25">
      <c r="A25" s="51" t="s">
        <v>3</v>
      </c>
      <c r="B25" s="12" t="s">
        <v>4</v>
      </c>
      <c r="C25" s="12" t="s">
        <v>5</v>
      </c>
      <c r="D25" s="52" t="s">
        <v>6</v>
      </c>
      <c r="E25" s="12" t="s">
        <v>7</v>
      </c>
      <c r="F25" s="45" t="s">
        <v>8</v>
      </c>
      <c r="G25" s="45" t="s">
        <v>9</v>
      </c>
      <c r="H25" s="45" t="s">
        <v>10</v>
      </c>
      <c r="I25" s="45" t="s">
        <v>11</v>
      </c>
    </row>
    <row r="26" spans="1:12" ht="38.25" x14ac:dyDescent="0.25">
      <c r="A26" s="54">
        <v>1</v>
      </c>
      <c r="B26" s="41" t="s">
        <v>40</v>
      </c>
      <c r="C26" s="41" t="s">
        <v>37</v>
      </c>
      <c r="D26" s="73">
        <v>5</v>
      </c>
      <c r="E26" s="41" t="s">
        <v>13</v>
      </c>
      <c r="F26" s="55">
        <v>39171</v>
      </c>
      <c r="G26" s="55">
        <v>0</v>
      </c>
      <c r="H26" s="42">
        <f>ROUND(D26*F26, 0)</f>
        <v>195855</v>
      </c>
      <c r="I26" s="42">
        <f>ROUND(D26*G26, 0)</f>
        <v>0</v>
      </c>
      <c r="K26" s="132"/>
      <c r="L26" s="132"/>
    </row>
    <row r="27" spans="1:12" x14ac:dyDescent="0.25">
      <c r="D27" s="73"/>
      <c r="F27" s="55"/>
      <c r="G27" s="55"/>
    </row>
    <row r="28" spans="1:12" ht="38.25" x14ac:dyDescent="0.25">
      <c r="A28" s="54">
        <v>2</v>
      </c>
      <c r="B28" s="41" t="s">
        <v>21</v>
      </c>
      <c r="C28" s="41" t="s">
        <v>36</v>
      </c>
      <c r="D28" s="73">
        <v>30</v>
      </c>
      <c r="E28" s="41" t="s">
        <v>22</v>
      </c>
      <c r="F28" s="55">
        <v>0</v>
      </c>
      <c r="G28" s="55">
        <v>3000</v>
      </c>
      <c r="H28" s="42">
        <f>ROUND(D28*F28, 0)</f>
        <v>0</v>
      </c>
      <c r="I28" s="42">
        <f>ROUND(D28*G28, 0)</f>
        <v>90000</v>
      </c>
      <c r="K28" s="132"/>
      <c r="L28" s="132"/>
    </row>
    <row r="29" spans="1:12" x14ac:dyDescent="0.25">
      <c r="C29" s="53"/>
    </row>
    <row r="30" spans="1:12" s="46" customFormat="1" x14ac:dyDescent="0.25">
      <c r="A30" s="51"/>
      <c r="B30" s="12"/>
      <c r="C30" s="12"/>
      <c r="D30" s="60"/>
      <c r="E30" s="61"/>
      <c r="F30" s="45"/>
      <c r="G30" s="45"/>
      <c r="H30" s="45">
        <f>ROUND(SUM(H26:H29),0)</f>
        <v>195855</v>
      </c>
      <c r="I30" s="45">
        <f>ROUND(SUM(I26:I29),0)</f>
        <v>90000</v>
      </c>
    </row>
    <row r="31" spans="1:12" s="46" customFormat="1" x14ac:dyDescent="0.25">
      <c r="A31" s="70"/>
      <c r="D31" s="71"/>
      <c r="E31" s="39"/>
      <c r="F31" s="72"/>
      <c r="G31" s="72"/>
      <c r="H31" s="72"/>
      <c r="I31" s="72"/>
    </row>
    <row r="33" spans="1:12" x14ac:dyDescent="0.25">
      <c r="B33" s="62" t="str">
        <f>B11</f>
        <v>Falazás és egyéb kőműves munkák</v>
      </c>
      <c r="C33" s="63"/>
    </row>
    <row r="34" spans="1:12" ht="25.5" x14ac:dyDescent="0.25">
      <c r="A34" s="51" t="s">
        <v>3</v>
      </c>
      <c r="B34" s="12" t="s">
        <v>4</v>
      </c>
      <c r="C34" s="12" t="s">
        <v>5</v>
      </c>
      <c r="D34" s="52" t="s">
        <v>6</v>
      </c>
      <c r="E34" s="12" t="s">
        <v>7</v>
      </c>
      <c r="F34" s="45" t="s">
        <v>8</v>
      </c>
      <c r="G34" s="45" t="s">
        <v>9</v>
      </c>
      <c r="H34" s="45" t="s">
        <v>10</v>
      </c>
      <c r="I34" s="45" t="s">
        <v>11</v>
      </c>
    </row>
    <row r="35" spans="1:12" ht="102" x14ac:dyDescent="0.25">
      <c r="A35" s="66">
        <v>1</v>
      </c>
      <c r="B35" s="1" t="s">
        <v>46</v>
      </c>
      <c r="C35" s="1" t="s">
        <v>45</v>
      </c>
      <c r="D35" s="32">
        <v>24.9</v>
      </c>
      <c r="E35" s="1" t="s">
        <v>12</v>
      </c>
      <c r="F35" s="55">
        <v>0</v>
      </c>
      <c r="G35" s="55">
        <v>2036</v>
      </c>
      <c r="H35" s="10">
        <f>ROUND(D35*F35, 0)</f>
        <v>0</v>
      </c>
      <c r="I35" s="10">
        <f>ROUND(D35*G35, 0)</f>
        <v>50696</v>
      </c>
      <c r="K35" s="132"/>
      <c r="L35" s="132"/>
    </row>
    <row r="36" spans="1:12" x14ac:dyDescent="0.25">
      <c r="A36" s="66"/>
      <c r="B36" s="1"/>
      <c r="C36" s="1"/>
      <c r="D36" s="32"/>
      <c r="E36" s="1"/>
      <c r="F36" s="55"/>
      <c r="G36" s="55"/>
      <c r="H36" s="10"/>
      <c r="I36" s="10"/>
    </row>
    <row r="37" spans="1:12" ht="25.5" x14ac:dyDescent="0.25">
      <c r="A37" s="66">
        <v>2</v>
      </c>
      <c r="B37" s="1" t="s">
        <v>158</v>
      </c>
      <c r="C37" s="1" t="s">
        <v>159</v>
      </c>
      <c r="D37" s="37">
        <v>8</v>
      </c>
      <c r="E37" s="1" t="s">
        <v>13</v>
      </c>
      <c r="F37" s="55">
        <v>0</v>
      </c>
      <c r="G37" s="55">
        <v>2036</v>
      </c>
      <c r="H37" s="10">
        <f>ROUND(D37*F37, 0)</f>
        <v>0</v>
      </c>
      <c r="I37" s="10">
        <f>ROUND(D37*G37, 0)</f>
        <v>16288</v>
      </c>
      <c r="K37" s="132"/>
      <c r="L37" s="132"/>
    </row>
    <row r="38" spans="1:12" x14ac:dyDescent="0.25">
      <c r="A38" s="66"/>
      <c r="B38" s="1"/>
      <c r="C38" s="1"/>
      <c r="D38" s="32"/>
      <c r="E38" s="1"/>
      <c r="F38" s="55"/>
      <c r="G38" s="55"/>
      <c r="H38" s="10"/>
      <c r="I38" s="10"/>
    </row>
    <row r="39" spans="1:12" ht="54" x14ac:dyDescent="0.25">
      <c r="A39" s="66">
        <v>3</v>
      </c>
      <c r="B39" s="79" t="s">
        <v>142</v>
      </c>
      <c r="C39" s="80" t="s">
        <v>143</v>
      </c>
      <c r="D39" s="81">
        <v>9</v>
      </c>
      <c r="E39" s="79" t="s">
        <v>106</v>
      </c>
      <c r="F39" s="85">
        <v>188</v>
      </c>
      <c r="G39" s="85">
        <v>2897</v>
      </c>
      <c r="H39" s="10">
        <f>ROUND(D39*F39, 0)</f>
        <v>1692</v>
      </c>
      <c r="I39" s="10">
        <f>ROUND(D39*G39, 0)</f>
        <v>26073</v>
      </c>
      <c r="K39" s="132"/>
      <c r="L39" s="132"/>
    </row>
    <row r="40" spans="1:12" x14ac:dyDescent="0.25">
      <c r="A40" s="66"/>
      <c r="B40" s="1"/>
      <c r="C40" s="1"/>
      <c r="D40" s="32"/>
      <c r="E40" s="1"/>
      <c r="F40" s="55"/>
      <c r="G40" s="55"/>
      <c r="H40" s="10"/>
      <c r="I40" s="10"/>
    </row>
    <row r="41" spans="1:12" ht="25.5" x14ac:dyDescent="0.25">
      <c r="A41" s="66">
        <v>4</v>
      </c>
      <c r="B41" s="79" t="s">
        <v>144</v>
      </c>
      <c r="C41" s="80" t="s">
        <v>145</v>
      </c>
      <c r="D41" s="81">
        <v>1920</v>
      </c>
      <c r="E41" s="79" t="s">
        <v>101</v>
      </c>
      <c r="F41" s="85">
        <v>0</v>
      </c>
      <c r="G41" s="85">
        <v>234</v>
      </c>
      <c r="H41" s="10">
        <f>ROUND(D41*F41, 0)</f>
        <v>0</v>
      </c>
      <c r="I41" s="10">
        <f>ROUND(D41*G41, 0)</f>
        <v>449280</v>
      </c>
      <c r="K41" s="132"/>
      <c r="L41" s="132"/>
    </row>
    <row r="42" spans="1:12" x14ac:dyDescent="0.25">
      <c r="A42" s="66"/>
      <c r="B42" s="1"/>
      <c r="C42" s="1"/>
      <c r="D42" s="32"/>
      <c r="E42" s="1"/>
      <c r="F42" s="55"/>
      <c r="G42" s="55"/>
      <c r="H42" s="10"/>
      <c r="I42" s="10"/>
    </row>
    <row r="43" spans="1:12" ht="28.5" x14ac:dyDescent="0.25">
      <c r="A43" s="66">
        <v>5</v>
      </c>
      <c r="B43" s="79" t="s">
        <v>146</v>
      </c>
      <c r="C43" s="80" t="s">
        <v>147</v>
      </c>
      <c r="D43" s="81">
        <v>1520</v>
      </c>
      <c r="E43" s="79" t="s">
        <v>101</v>
      </c>
      <c r="F43" s="85">
        <v>0</v>
      </c>
      <c r="G43" s="85">
        <v>500</v>
      </c>
      <c r="H43" s="10">
        <f>ROUND(D43*F43, 0)</f>
        <v>0</v>
      </c>
      <c r="I43" s="10">
        <f>ROUND(D43*G43, 0)</f>
        <v>760000</v>
      </c>
      <c r="K43" s="132"/>
      <c r="L43" s="132"/>
    </row>
    <row r="44" spans="1:12" x14ac:dyDescent="0.25">
      <c r="A44" s="66"/>
      <c r="B44" s="99"/>
      <c r="C44" s="100"/>
      <c r="D44" s="101"/>
      <c r="E44" s="99"/>
      <c r="F44" s="102"/>
      <c r="G44" s="102"/>
      <c r="H44" s="111"/>
      <c r="I44" s="111"/>
    </row>
    <row r="45" spans="1:12" ht="28.5" x14ac:dyDescent="0.25">
      <c r="A45" s="66">
        <v>6</v>
      </c>
      <c r="B45" s="113" t="s">
        <v>179</v>
      </c>
      <c r="C45" s="114" t="s">
        <v>180</v>
      </c>
      <c r="D45" s="115">
        <v>100</v>
      </c>
      <c r="E45" s="113" t="s">
        <v>23</v>
      </c>
      <c r="F45" s="115">
        <v>0</v>
      </c>
      <c r="G45" s="115">
        <v>1065</v>
      </c>
      <c r="H45" s="111">
        <f>ROUND(D45*F45, 0)</f>
        <v>0</v>
      </c>
      <c r="I45" s="111">
        <f>ROUND(D45*G45, 0)</f>
        <v>106500</v>
      </c>
      <c r="K45" s="132"/>
      <c r="L45" s="132"/>
    </row>
    <row r="46" spans="1:12" x14ac:dyDescent="0.25">
      <c r="A46" s="66"/>
      <c r="B46" s="1"/>
      <c r="C46" s="1"/>
      <c r="D46" s="32"/>
      <c r="E46" s="1"/>
      <c r="F46" s="55"/>
      <c r="G46" s="55"/>
      <c r="H46" s="10"/>
      <c r="I46" s="10"/>
    </row>
    <row r="47" spans="1:12" ht="25.5" x14ac:dyDescent="0.25">
      <c r="A47" s="66">
        <v>7</v>
      </c>
      <c r="B47" s="79" t="s">
        <v>148</v>
      </c>
      <c r="C47" s="80" t="s">
        <v>149</v>
      </c>
      <c r="D47" s="81">
        <v>35</v>
      </c>
      <c r="E47" s="79" t="s">
        <v>106</v>
      </c>
      <c r="F47" s="85">
        <v>0</v>
      </c>
      <c r="G47" s="85">
        <v>2764</v>
      </c>
      <c r="H47" s="10">
        <f>ROUND(D47*F47, 0)</f>
        <v>0</v>
      </c>
      <c r="I47" s="10">
        <f>ROUND(D47*G47, 0)</f>
        <v>96740</v>
      </c>
      <c r="K47" s="132"/>
      <c r="L47" s="132"/>
    </row>
    <row r="48" spans="1:12" x14ac:dyDescent="0.25">
      <c r="A48" s="66"/>
      <c r="B48" s="1"/>
      <c r="C48" s="1"/>
      <c r="D48" s="32"/>
      <c r="E48" s="1"/>
      <c r="F48" s="55"/>
      <c r="G48" s="55"/>
      <c r="H48" s="10"/>
      <c r="I48" s="10"/>
    </row>
    <row r="49" spans="1:12" x14ac:dyDescent="0.25">
      <c r="A49" s="51"/>
      <c r="B49" s="12"/>
      <c r="C49" s="58"/>
      <c r="D49" s="52"/>
      <c r="E49" s="12"/>
      <c r="F49" s="45"/>
      <c r="G49" s="45"/>
      <c r="H49" s="45">
        <f>ROUND(SUM(H35:H48),0)</f>
        <v>1692</v>
      </c>
      <c r="I49" s="45">
        <f>ROUND(SUM(I35:I48),0)</f>
        <v>1505577</v>
      </c>
      <c r="K49" s="132"/>
      <c r="L49" s="132"/>
    </row>
    <row r="52" spans="1:12" s="1" customFormat="1" x14ac:dyDescent="0.25">
      <c r="A52" s="66"/>
      <c r="B52" s="8" t="str">
        <f>B12</f>
        <v>Vakolás és rabicolás</v>
      </c>
      <c r="C52" s="9"/>
      <c r="D52" s="6"/>
      <c r="F52" s="10"/>
      <c r="G52" s="10"/>
      <c r="H52" s="10"/>
      <c r="I52" s="10"/>
    </row>
    <row r="53" spans="1:12" s="4" customFormat="1" ht="25.5" x14ac:dyDescent="0.25">
      <c r="A53" s="67" t="s">
        <v>3</v>
      </c>
      <c r="B53" s="3" t="s">
        <v>4</v>
      </c>
      <c r="C53" s="3" t="s">
        <v>5</v>
      </c>
      <c r="D53" s="5" t="s">
        <v>6</v>
      </c>
      <c r="E53" s="3" t="s">
        <v>7</v>
      </c>
      <c r="F53" s="11" t="s">
        <v>8</v>
      </c>
      <c r="G53" s="11" t="s">
        <v>9</v>
      </c>
      <c r="H53" s="11" t="s">
        <v>10</v>
      </c>
      <c r="I53" s="11" t="s">
        <v>11</v>
      </c>
    </row>
    <row r="54" spans="1:12" s="1" customFormat="1" ht="89.25" x14ac:dyDescent="0.25">
      <c r="A54" s="66">
        <v>1</v>
      </c>
      <c r="B54" s="1" t="s">
        <v>39</v>
      </c>
      <c r="C54" s="2" t="s">
        <v>38</v>
      </c>
      <c r="D54" s="32">
        <v>414</v>
      </c>
      <c r="E54" s="1" t="s">
        <v>12</v>
      </c>
      <c r="F54" s="10">
        <v>718</v>
      </c>
      <c r="G54" s="10">
        <v>1669</v>
      </c>
      <c r="H54" s="10">
        <f>ROUND(D54*F54, 0)</f>
        <v>297252</v>
      </c>
      <c r="I54" s="10">
        <f>ROUND(D54*G54, 0)</f>
        <v>690966</v>
      </c>
      <c r="K54" s="132"/>
      <c r="L54" s="132"/>
    </row>
    <row r="55" spans="1:12" s="1" customFormat="1" x14ac:dyDescent="0.25">
      <c r="A55" s="66"/>
      <c r="D55" s="6"/>
      <c r="F55" s="10"/>
      <c r="G55" s="10"/>
      <c r="H55" s="10"/>
      <c r="I55" s="10"/>
      <c r="K55" s="41"/>
      <c r="L55" s="41"/>
    </row>
    <row r="56" spans="1:12" s="1" customFormat="1" ht="38.25" x14ac:dyDescent="0.25">
      <c r="A56" s="66">
        <v>2</v>
      </c>
      <c r="B56" s="109" t="s">
        <v>177</v>
      </c>
      <c r="C56" s="110" t="s">
        <v>178</v>
      </c>
      <c r="D56" s="112">
        <v>1520</v>
      </c>
      <c r="E56" s="109" t="s">
        <v>23</v>
      </c>
      <c r="F56" s="111">
        <v>82</v>
      </c>
      <c r="G56" s="111">
        <v>667</v>
      </c>
      <c r="H56" s="10">
        <f>ROUND(D56*F56, 0)</f>
        <v>124640</v>
      </c>
      <c r="I56" s="10">
        <f>ROUND(D56*G56, 0)</f>
        <v>1013840</v>
      </c>
      <c r="K56" s="132"/>
      <c r="L56" s="132"/>
    </row>
    <row r="57" spans="1:12" s="1" customFormat="1" x14ac:dyDescent="0.25">
      <c r="A57" s="66"/>
      <c r="C57" s="2"/>
      <c r="D57" s="32"/>
      <c r="F57" s="10"/>
      <c r="G57" s="10"/>
      <c r="H57" s="10"/>
      <c r="I57" s="10"/>
    </row>
    <row r="58" spans="1:12" s="7" customFormat="1" x14ac:dyDescent="0.25">
      <c r="A58" s="67"/>
      <c r="B58" s="3"/>
      <c r="C58" s="3"/>
      <c r="D58" s="5"/>
      <c r="E58" s="3"/>
      <c r="F58" s="11"/>
      <c r="G58" s="11"/>
      <c r="H58" s="11">
        <f>ROUND(SUM(H54:H57),0)</f>
        <v>421892</v>
      </c>
      <c r="I58" s="11">
        <f>ROUND(SUM(I54:I57),0)</f>
        <v>1704806</v>
      </c>
    </row>
    <row r="61" spans="1:12" x14ac:dyDescent="0.25">
      <c r="B61" s="62" t="str">
        <f>B13</f>
        <v>Szárazépítés</v>
      </c>
      <c r="C61" s="63"/>
    </row>
    <row r="62" spans="1:12" ht="25.5" x14ac:dyDescent="0.25">
      <c r="A62" s="51" t="s">
        <v>3</v>
      </c>
      <c r="B62" s="12" t="s">
        <v>4</v>
      </c>
      <c r="C62" s="12" t="s">
        <v>5</v>
      </c>
      <c r="D62" s="52" t="s">
        <v>6</v>
      </c>
      <c r="E62" s="12" t="s">
        <v>7</v>
      </c>
      <c r="F62" s="45" t="s">
        <v>8</v>
      </c>
      <c r="G62" s="45" t="s">
        <v>9</v>
      </c>
      <c r="H62" s="45" t="s">
        <v>10</v>
      </c>
      <c r="I62" s="45" t="s">
        <v>11</v>
      </c>
    </row>
    <row r="63" spans="1:12" ht="51" x14ac:dyDescent="0.25">
      <c r="A63" s="66">
        <v>1</v>
      </c>
      <c r="B63" s="1" t="s">
        <v>47</v>
      </c>
      <c r="C63" s="69" t="s">
        <v>48</v>
      </c>
      <c r="D63" s="32">
        <v>24.9</v>
      </c>
      <c r="E63" s="1" t="s">
        <v>12</v>
      </c>
      <c r="F63" s="55">
        <v>4452</v>
      </c>
      <c r="G63" s="55">
        <v>3670</v>
      </c>
      <c r="H63" s="10">
        <f>ROUND(D63*F63, 0)</f>
        <v>110855</v>
      </c>
      <c r="I63" s="10">
        <f>ROUND(D63*G63, 0)</f>
        <v>91383</v>
      </c>
      <c r="K63" s="132"/>
      <c r="L63" s="132"/>
    </row>
    <row r="64" spans="1:12" x14ac:dyDescent="0.25">
      <c r="A64" s="66"/>
      <c r="B64" s="1"/>
      <c r="C64" s="69"/>
      <c r="D64" s="37"/>
      <c r="E64" s="1"/>
      <c r="F64" s="55"/>
      <c r="G64" s="55"/>
      <c r="H64" s="10"/>
      <c r="I64" s="10"/>
    </row>
    <row r="65" spans="1:12" x14ac:dyDescent="0.25">
      <c r="A65" s="51"/>
      <c r="B65" s="12"/>
      <c r="C65" s="58"/>
      <c r="D65" s="52"/>
      <c r="E65" s="12"/>
      <c r="F65" s="45"/>
      <c r="G65" s="45"/>
      <c r="H65" s="45">
        <f>ROUND(SUM(H63:H64),0)</f>
        <v>110855</v>
      </c>
      <c r="I65" s="45">
        <f>ROUND(SUM(I63:I64),0)</f>
        <v>91383</v>
      </c>
      <c r="K65" s="132"/>
      <c r="L65" s="132"/>
    </row>
    <row r="68" spans="1:12" s="1" customFormat="1" x14ac:dyDescent="0.25">
      <c r="A68" s="66"/>
      <c r="B68" s="8" t="str">
        <f>B14</f>
        <v>Aljzatkészítés, hideg- és melegburkolatok készítése</v>
      </c>
      <c r="C68" s="9"/>
      <c r="D68" s="6"/>
      <c r="F68" s="10"/>
      <c r="G68" s="10"/>
      <c r="H68" s="10"/>
      <c r="I68" s="10"/>
    </row>
    <row r="69" spans="1:12" s="4" customFormat="1" ht="25.5" x14ac:dyDescent="0.25">
      <c r="A69" s="67" t="s">
        <v>3</v>
      </c>
      <c r="B69" s="3" t="s">
        <v>4</v>
      </c>
      <c r="C69" s="3" t="s">
        <v>5</v>
      </c>
      <c r="D69" s="5" t="s">
        <v>6</v>
      </c>
      <c r="E69" s="3" t="s">
        <v>7</v>
      </c>
      <c r="F69" s="11" t="s">
        <v>8</v>
      </c>
      <c r="G69" s="11" t="s">
        <v>9</v>
      </c>
      <c r="H69" s="11" t="s">
        <v>10</v>
      </c>
      <c r="I69" s="11" t="s">
        <v>11</v>
      </c>
    </row>
    <row r="70" spans="1:12" ht="38.25" x14ac:dyDescent="0.25">
      <c r="A70" s="54">
        <v>1</v>
      </c>
      <c r="B70" s="41" t="s">
        <v>42</v>
      </c>
      <c r="C70" s="41" t="s">
        <v>41</v>
      </c>
      <c r="D70" s="59">
        <v>121.3</v>
      </c>
      <c r="E70" s="41" t="s">
        <v>12</v>
      </c>
      <c r="F70" s="42">
        <v>0</v>
      </c>
      <c r="G70" s="42">
        <v>1618</v>
      </c>
      <c r="H70" s="10">
        <f>ROUND(D70*F70, 0)</f>
        <v>0</v>
      </c>
      <c r="I70" s="10">
        <f>ROUND(D70*G70, 0)</f>
        <v>196263</v>
      </c>
      <c r="K70" s="132"/>
      <c r="L70" s="132"/>
    </row>
    <row r="72" spans="1:12" ht="38.25" x14ac:dyDescent="0.25">
      <c r="A72" s="54">
        <v>2</v>
      </c>
      <c r="B72" s="41" t="s">
        <v>44</v>
      </c>
      <c r="C72" s="41" t="s">
        <v>43</v>
      </c>
      <c r="D72" s="40">
        <v>301</v>
      </c>
      <c r="E72" s="41" t="s">
        <v>12</v>
      </c>
      <c r="F72" s="42">
        <v>0</v>
      </c>
      <c r="G72" s="42">
        <v>2647</v>
      </c>
      <c r="H72" s="10">
        <f>ROUND(D72*F72, 0)</f>
        <v>0</v>
      </c>
      <c r="I72" s="10">
        <f>ROUND(D72*G72, 0)</f>
        <v>796747</v>
      </c>
      <c r="K72" s="132"/>
      <c r="L72" s="132"/>
    </row>
    <row r="73" spans="1:12" x14ac:dyDescent="0.25">
      <c r="H73" s="10"/>
      <c r="I73" s="10"/>
    </row>
    <row r="74" spans="1:12" ht="51" x14ac:dyDescent="0.25">
      <c r="A74" s="54">
        <v>3</v>
      </c>
      <c r="B74" s="41" t="s">
        <v>50</v>
      </c>
      <c r="C74" s="41" t="s">
        <v>49</v>
      </c>
      <c r="D74" s="40">
        <v>219</v>
      </c>
      <c r="E74" s="41" t="s">
        <v>12</v>
      </c>
      <c r="F74" s="42">
        <v>0</v>
      </c>
      <c r="G74" s="42">
        <v>1176</v>
      </c>
      <c r="H74" s="10">
        <f>ROUND(D74*F74, 0)</f>
        <v>0</v>
      </c>
      <c r="I74" s="10">
        <f>ROUND(D74*G74, 0)</f>
        <v>257544</v>
      </c>
      <c r="K74" s="132"/>
      <c r="L74" s="132"/>
    </row>
    <row r="75" spans="1:12" x14ac:dyDescent="0.25">
      <c r="H75" s="10"/>
      <c r="I75" s="10"/>
    </row>
    <row r="76" spans="1:12" ht="51" x14ac:dyDescent="0.25">
      <c r="A76" s="54">
        <v>4</v>
      </c>
      <c r="B76" s="41" t="s">
        <v>52</v>
      </c>
      <c r="C76" s="41" t="s">
        <v>51</v>
      </c>
      <c r="D76" s="40">
        <v>219</v>
      </c>
      <c r="E76" s="41" t="s">
        <v>12</v>
      </c>
      <c r="F76" s="42">
        <v>65</v>
      </c>
      <c r="G76" s="42">
        <v>1250</v>
      </c>
      <c r="H76" s="10">
        <f>ROUND(D76*F76, 0)</f>
        <v>14235</v>
      </c>
      <c r="I76" s="10">
        <f>ROUND(D76*G76, 0)</f>
        <v>273750</v>
      </c>
      <c r="K76" s="132"/>
      <c r="L76" s="132"/>
    </row>
    <row r="77" spans="1:12" x14ac:dyDescent="0.25">
      <c r="H77" s="10"/>
      <c r="I77" s="10"/>
    </row>
    <row r="78" spans="1:12" ht="25.5" x14ac:dyDescent="0.25">
      <c r="A78" s="54">
        <v>5</v>
      </c>
      <c r="B78" s="41" t="s">
        <v>97</v>
      </c>
      <c r="C78" s="41" t="s">
        <v>98</v>
      </c>
      <c r="D78" s="56">
        <v>52</v>
      </c>
      <c r="E78" s="41" t="s">
        <v>12</v>
      </c>
      <c r="F78" s="42">
        <v>0</v>
      </c>
      <c r="G78" s="42">
        <v>3264</v>
      </c>
      <c r="H78" s="10">
        <f>ROUND(D78*F78, 0)</f>
        <v>0</v>
      </c>
      <c r="I78" s="10">
        <f>ROUND(D78*G78, 0)</f>
        <v>169728</v>
      </c>
      <c r="K78" s="132"/>
      <c r="L78" s="132"/>
    </row>
    <row r="79" spans="1:12" x14ac:dyDescent="0.25">
      <c r="H79" s="10"/>
      <c r="I79" s="10"/>
    </row>
    <row r="80" spans="1:12" ht="89.25" x14ac:dyDescent="0.25">
      <c r="A80" s="54">
        <v>6</v>
      </c>
      <c r="B80" s="41" t="s">
        <v>54</v>
      </c>
      <c r="C80" s="41" t="s">
        <v>53</v>
      </c>
      <c r="D80" s="40">
        <v>104.7</v>
      </c>
      <c r="E80" s="41" t="s">
        <v>12</v>
      </c>
      <c r="F80" s="42">
        <v>196</v>
      </c>
      <c r="G80" s="42">
        <v>514</v>
      </c>
      <c r="H80" s="10">
        <f>ROUND(D80*F80, 0)</f>
        <v>20521</v>
      </c>
      <c r="I80" s="10">
        <f>ROUND(D80*G80, 0)</f>
        <v>53816</v>
      </c>
      <c r="K80" s="132"/>
      <c r="L80" s="132"/>
    </row>
    <row r="81" spans="1:12" x14ac:dyDescent="0.25">
      <c r="H81" s="10"/>
      <c r="I81" s="10"/>
    </row>
    <row r="82" spans="1:12" ht="89.25" x14ac:dyDescent="0.25">
      <c r="A82" s="54">
        <v>7</v>
      </c>
      <c r="B82" s="41" t="s">
        <v>56</v>
      </c>
      <c r="C82" s="41" t="s">
        <v>55</v>
      </c>
      <c r="D82" s="40">
        <v>104.7</v>
      </c>
      <c r="E82" s="41" t="s">
        <v>12</v>
      </c>
      <c r="F82" s="42">
        <v>3330</v>
      </c>
      <c r="G82" s="42">
        <v>662</v>
      </c>
      <c r="H82" s="10">
        <f>ROUND(D82*F82, 0)</f>
        <v>348651</v>
      </c>
      <c r="I82" s="10">
        <f>ROUND(D82*G82, 0)</f>
        <v>69311</v>
      </c>
      <c r="K82" s="132"/>
      <c r="L82" s="132"/>
    </row>
    <row r="83" spans="1:12" x14ac:dyDescent="0.25">
      <c r="H83" s="10"/>
      <c r="I83" s="10"/>
    </row>
    <row r="84" spans="1:12" ht="89.25" x14ac:dyDescent="0.25">
      <c r="A84" s="54">
        <v>8</v>
      </c>
      <c r="B84" s="41" t="s">
        <v>60</v>
      </c>
      <c r="C84" s="41" t="s">
        <v>59</v>
      </c>
      <c r="D84" s="40">
        <v>43.3</v>
      </c>
      <c r="E84" s="41" t="s">
        <v>12</v>
      </c>
      <c r="F84" s="42">
        <v>4105</v>
      </c>
      <c r="G84" s="42">
        <v>551</v>
      </c>
      <c r="H84" s="10">
        <f>ROUND(D84*F84, 0)</f>
        <v>177747</v>
      </c>
      <c r="I84" s="10">
        <f>ROUND(D84*G84, 0)</f>
        <v>23858</v>
      </c>
      <c r="K84" s="132"/>
      <c r="L84" s="132"/>
    </row>
    <row r="85" spans="1:12" x14ac:dyDescent="0.25">
      <c r="H85" s="10"/>
      <c r="I85" s="10"/>
    </row>
    <row r="86" spans="1:12" ht="102" x14ac:dyDescent="0.25">
      <c r="A86" s="54">
        <v>9</v>
      </c>
      <c r="B86" s="41" t="s">
        <v>58</v>
      </c>
      <c r="C86" s="41" t="s">
        <v>57</v>
      </c>
      <c r="D86" s="40">
        <v>121.3</v>
      </c>
      <c r="E86" s="41" t="s">
        <v>12</v>
      </c>
      <c r="F86" s="42">
        <v>1919</v>
      </c>
      <c r="G86" s="42">
        <v>588</v>
      </c>
      <c r="H86" s="10">
        <f>ROUND(D86*F86, 0)</f>
        <v>232775</v>
      </c>
      <c r="I86" s="10">
        <f>ROUND(D86*G86, 0)</f>
        <v>71324</v>
      </c>
      <c r="K86" s="132"/>
      <c r="L86" s="132"/>
    </row>
    <row r="87" spans="1:12" x14ac:dyDescent="0.25">
      <c r="H87" s="10"/>
      <c r="I87" s="10"/>
    </row>
    <row r="88" spans="1:12" ht="140.25" x14ac:dyDescent="0.25">
      <c r="A88" s="54">
        <v>10</v>
      </c>
      <c r="B88" s="41" t="s">
        <v>61</v>
      </c>
      <c r="C88" s="41" t="s">
        <v>156</v>
      </c>
      <c r="D88" s="40">
        <v>133</v>
      </c>
      <c r="E88" s="41" t="s">
        <v>12</v>
      </c>
      <c r="F88" s="42">
        <v>4741</v>
      </c>
      <c r="G88" s="42">
        <v>7204</v>
      </c>
      <c r="H88" s="10">
        <f>ROUND(D88*F88, 0)</f>
        <v>630553</v>
      </c>
      <c r="I88" s="10">
        <f>ROUND(D88*G88, 0)</f>
        <v>958132</v>
      </c>
      <c r="K88" s="132"/>
      <c r="L88" s="132"/>
    </row>
    <row r="89" spans="1:12" x14ac:dyDescent="0.25">
      <c r="H89" s="10"/>
      <c r="I89" s="10"/>
    </row>
    <row r="90" spans="1:12" ht="127.5" x14ac:dyDescent="0.25">
      <c r="A90" s="54">
        <v>11</v>
      </c>
      <c r="B90" s="41" t="s">
        <v>63</v>
      </c>
      <c r="C90" s="41" t="s">
        <v>62</v>
      </c>
      <c r="D90" s="40">
        <v>83.6</v>
      </c>
      <c r="E90" s="41" t="s">
        <v>12</v>
      </c>
      <c r="F90" s="42">
        <v>8526</v>
      </c>
      <c r="G90" s="42">
        <v>6211</v>
      </c>
      <c r="H90" s="10">
        <f>ROUND(D90*F90, 0)</f>
        <v>712774</v>
      </c>
      <c r="I90" s="10">
        <f>ROUND(D90*G90, 0)</f>
        <v>519240</v>
      </c>
      <c r="K90" s="132"/>
      <c r="L90" s="132"/>
    </row>
    <row r="91" spans="1:12" x14ac:dyDescent="0.25">
      <c r="H91" s="10"/>
      <c r="I91" s="10"/>
    </row>
    <row r="92" spans="1:12" ht="140.25" x14ac:dyDescent="0.25">
      <c r="A92" s="54">
        <v>12</v>
      </c>
      <c r="B92" s="41" t="s">
        <v>155</v>
      </c>
      <c r="C92" s="41" t="s">
        <v>157</v>
      </c>
      <c r="D92" s="40">
        <v>37.700000000000003</v>
      </c>
      <c r="E92" s="41" t="s">
        <v>12</v>
      </c>
      <c r="F92" s="42">
        <v>9832</v>
      </c>
      <c r="G92" s="42">
        <v>6211</v>
      </c>
      <c r="H92" s="10">
        <f>ROUND(D92*F92, 0)</f>
        <v>370666</v>
      </c>
      <c r="I92" s="10">
        <f>ROUND(D92*G92, 0)</f>
        <v>234155</v>
      </c>
      <c r="K92" s="132"/>
      <c r="L92" s="132"/>
    </row>
    <row r="93" spans="1:12" x14ac:dyDescent="0.25">
      <c r="H93" s="10"/>
      <c r="I93" s="10"/>
    </row>
    <row r="94" spans="1:12" ht="114.75" x14ac:dyDescent="0.25">
      <c r="A94" s="54">
        <v>13</v>
      </c>
      <c r="B94" s="41" t="s">
        <v>64</v>
      </c>
      <c r="C94" s="47" t="s">
        <v>314</v>
      </c>
      <c r="D94" s="40">
        <v>219</v>
      </c>
      <c r="E94" s="41" t="s">
        <v>12</v>
      </c>
      <c r="F94" s="42">
        <v>435</v>
      </c>
      <c r="G94" s="42">
        <v>0</v>
      </c>
      <c r="H94" s="10">
        <f>ROUND(D94*F94, 0)</f>
        <v>95265</v>
      </c>
      <c r="I94" s="10">
        <f>ROUND(D94*G94, 0)</f>
        <v>0</v>
      </c>
      <c r="K94" s="132"/>
      <c r="L94" s="132"/>
    </row>
    <row r="95" spans="1:12" x14ac:dyDescent="0.25">
      <c r="H95" s="10"/>
      <c r="I95" s="10"/>
    </row>
    <row r="96" spans="1:12" ht="38.25" x14ac:dyDescent="0.25">
      <c r="A96" s="54">
        <v>14</v>
      </c>
      <c r="B96" s="41" t="s">
        <v>65</v>
      </c>
      <c r="C96" s="41" t="s">
        <v>313</v>
      </c>
      <c r="D96" s="40">
        <v>219</v>
      </c>
      <c r="E96" s="41" t="s">
        <v>12</v>
      </c>
      <c r="F96" s="42">
        <v>25048</v>
      </c>
      <c r="G96" s="42">
        <v>8910</v>
      </c>
      <c r="H96" s="10">
        <f>ROUND(D96*F96, 0)</f>
        <v>5485512</v>
      </c>
      <c r="I96" s="10">
        <f>ROUND(D96*G96, 0)</f>
        <v>1951290</v>
      </c>
      <c r="K96" s="132"/>
      <c r="L96" s="132"/>
    </row>
    <row r="97" spans="1:12" x14ac:dyDescent="0.25">
      <c r="H97" s="10"/>
      <c r="I97" s="10"/>
    </row>
    <row r="98" spans="1:12" ht="38.25" x14ac:dyDescent="0.25">
      <c r="A98" s="54">
        <v>15</v>
      </c>
      <c r="B98" s="41" t="s">
        <v>66</v>
      </c>
      <c r="C98" s="41" t="s">
        <v>315</v>
      </c>
      <c r="D98" s="40">
        <v>219</v>
      </c>
      <c r="E98" s="41" t="s">
        <v>12</v>
      </c>
      <c r="F98" s="42">
        <v>4435</v>
      </c>
      <c r="G98" s="42">
        <v>1560</v>
      </c>
      <c r="H98" s="10">
        <f>ROUND(D98*F98, 0)</f>
        <v>971265</v>
      </c>
      <c r="I98" s="10">
        <f>ROUND(D98*G98, 0)</f>
        <v>341640</v>
      </c>
      <c r="K98" s="132"/>
      <c r="L98" s="132"/>
    </row>
    <row r="99" spans="1:12" x14ac:dyDescent="0.25">
      <c r="H99" s="10"/>
      <c r="I99" s="10"/>
    </row>
    <row r="100" spans="1:12" ht="25.5" x14ac:dyDescent="0.25">
      <c r="A100" s="54">
        <v>16</v>
      </c>
      <c r="B100" s="41" t="s">
        <v>96</v>
      </c>
      <c r="C100" s="41" t="s">
        <v>95</v>
      </c>
      <c r="D100" s="56">
        <v>52</v>
      </c>
      <c r="E100" s="41" t="s">
        <v>12</v>
      </c>
      <c r="F100" s="42">
        <v>13710</v>
      </c>
      <c r="G100" s="42">
        <v>3460</v>
      </c>
      <c r="H100" s="10">
        <f>ROUND(D100*F100, 0)</f>
        <v>712920</v>
      </c>
      <c r="I100" s="10">
        <f>ROUND(D100*G100, 0)</f>
        <v>179920</v>
      </c>
      <c r="K100" s="132"/>
      <c r="L100" s="132"/>
    </row>
    <row r="101" spans="1:12" x14ac:dyDescent="0.25">
      <c r="H101" s="10"/>
      <c r="I101" s="10"/>
    </row>
    <row r="102" spans="1:12" ht="140.25" x14ac:dyDescent="0.25">
      <c r="A102" s="54">
        <v>17</v>
      </c>
      <c r="B102" s="41" t="s">
        <v>67</v>
      </c>
      <c r="C102" s="41" t="s">
        <v>311</v>
      </c>
      <c r="D102" s="40">
        <v>5</v>
      </c>
      <c r="E102" s="41" t="s">
        <v>23</v>
      </c>
      <c r="F102" s="42">
        <v>618</v>
      </c>
      <c r="G102" s="42">
        <v>551</v>
      </c>
      <c r="H102" s="10">
        <f>ROUND(D102*F102, 0)</f>
        <v>3090</v>
      </c>
      <c r="I102" s="10">
        <f>ROUND(D102*G102, 0)</f>
        <v>2755</v>
      </c>
      <c r="K102" s="132"/>
      <c r="L102" s="132"/>
    </row>
    <row r="103" spans="1:12" s="1" customFormat="1" x14ac:dyDescent="0.25">
      <c r="A103" s="66"/>
      <c r="D103" s="6"/>
      <c r="F103" s="10"/>
      <c r="G103" s="10"/>
      <c r="H103" s="10"/>
      <c r="I103" s="10"/>
    </row>
    <row r="104" spans="1:12" s="7" customFormat="1" x14ac:dyDescent="0.25">
      <c r="A104" s="67"/>
      <c r="B104" s="3"/>
      <c r="C104" s="3"/>
      <c r="D104" s="5"/>
      <c r="E104" s="3"/>
      <c r="F104" s="11"/>
      <c r="G104" s="11"/>
      <c r="H104" s="11">
        <f>SUM(H70:H103)</f>
        <v>9775974</v>
      </c>
      <c r="I104" s="11">
        <f>SUM(I70:I103)</f>
        <v>6099473</v>
      </c>
    </row>
    <row r="107" spans="1:12" x14ac:dyDescent="0.25">
      <c r="B107" s="62" t="str">
        <f>B15</f>
        <v>Asztalosszerkezetek elhelyezése</v>
      </c>
      <c r="C107" s="63"/>
    </row>
    <row r="108" spans="1:12" s="53" customFormat="1" ht="25.5" x14ac:dyDescent="0.25">
      <c r="A108" s="51" t="s">
        <v>3</v>
      </c>
      <c r="B108" s="12" t="s">
        <v>4</v>
      </c>
      <c r="C108" s="12" t="s">
        <v>5</v>
      </c>
      <c r="D108" s="60" t="s">
        <v>6</v>
      </c>
      <c r="E108" s="61" t="s">
        <v>7</v>
      </c>
      <c r="F108" s="45" t="s">
        <v>8</v>
      </c>
      <c r="G108" s="45" t="s">
        <v>9</v>
      </c>
      <c r="H108" s="45" t="s">
        <v>10</v>
      </c>
      <c r="I108" s="45" t="s">
        <v>11</v>
      </c>
    </row>
    <row r="109" spans="1:12" ht="38.25" x14ac:dyDescent="0.25">
      <c r="A109" s="54">
        <v>1</v>
      </c>
      <c r="B109" s="41" t="s">
        <v>69</v>
      </c>
      <c r="C109" s="41" t="s">
        <v>68</v>
      </c>
      <c r="D109" s="56">
        <v>12</v>
      </c>
      <c r="E109" s="41" t="s">
        <v>12</v>
      </c>
      <c r="F109" s="55">
        <v>0</v>
      </c>
      <c r="G109" s="55">
        <v>1453</v>
      </c>
      <c r="H109" s="42">
        <f>ROUND(D109*F109, 0)</f>
        <v>0</v>
      </c>
      <c r="I109" s="42">
        <f>ROUND(D109*G109, 0)</f>
        <v>17436</v>
      </c>
      <c r="K109" s="132"/>
      <c r="L109" s="132"/>
    </row>
    <row r="110" spans="1:12" x14ac:dyDescent="0.25">
      <c r="D110" s="56"/>
      <c r="F110" s="55"/>
      <c r="G110" s="55"/>
    </row>
    <row r="111" spans="1:12" ht="89.25" x14ac:dyDescent="0.25">
      <c r="A111" s="54">
        <v>2</v>
      </c>
      <c r="B111" s="41" t="s">
        <v>70</v>
      </c>
      <c r="C111" s="41" t="s">
        <v>71</v>
      </c>
      <c r="D111" s="103">
        <v>5</v>
      </c>
      <c r="E111" s="41" t="s">
        <v>13</v>
      </c>
      <c r="F111" s="55">
        <v>120124</v>
      </c>
      <c r="G111" s="55">
        <v>3264</v>
      </c>
      <c r="H111" s="42">
        <f>ROUND(D111*F111, 0)</f>
        <v>600620</v>
      </c>
      <c r="I111" s="42">
        <f>ROUND(D111*G111, 0)</f>
        <v>16320</v>
      </c>
      <c r="K111" s="132"/>
      <c r="L111" s="132"/>
    </row>
    <row r="112" spans="1:12" x14ac:dyDescent="0.25">
      <c r="F112" s="57"/>
      <c r="G112" s="57"/>
      <c r="H112" s="57"/>
      <c r="I112" s="57"/>
    </row>
    <row r="113" spans="1:12" ht="63.75" x14ac:dyDescent="0.25">
      <c r="A113" s="54">
        <v>3</v>
      </c>
      <c r="B113" s="41" t="s">
        <v>72</v>
      </c>
      <c r="C113" s="41" t="s">
        <v>94</v>
      </c>
      <c r="D113" s="37">
        <v>10</v>
      </c>
      <c r="E113" s="1" t="s">
        <v>13</v>
      </c>
      <c r="F113" s="55">
        <v>111246</v>
      </c>
      <c r="G113" s="55">
        <v>6062</v>
      </c>
      <c r="H113" s="42">
        <f>ROUND(D113*F113, 0)</f>
        <v>1112460</v>
      </c>
      <c r="I113" s="42">
        <f>ROUND(D113*G113, 0)</f>
        <v>60620</v>
      </c>
      <c r="K113" s="132"/>
      <c r="L113" s="132"/>
    </row>
    <row r="114" spans="1:12" x14ac:dyDescent="0.25">
      <c r="D114" s="37"/>
      <c r="E114" s="1"/>
      <c r="F114" s="55"/>
      <c r="G114" s="55"/>
    </row>
    <row r="115" spans="1:12" ht="38.25" x14ac:dyDescent="0.25">
      <c r="A115" s="54">
        <v>4</v>
      </c>
      <c r="B115" s="41" t="s">
        <v>92</v>
      </c>
      <c r="C115" s="41" t="s">
        <v>91</v>
      </c>
      <c r="D115" s="105">
        <v>2</v>
      </c>
      <c r="E115" s="1" t="s">
        <v>13</v>
      </c>
      <c r="F115" s="55">
        <v>1712</v>
      </c>
      <c r="G115" s="55">
        <v>30435</v>
      </c>
      <c r="H115" s="42">
        <f>ROUND(D115*F115, 0)</f>
        <v>3424</v>
      </c>
      <c r="I115" s="42">
        <f>ROUND(D115*G115, 0)</f>
        <v>60870</v>
      </c>
      <c r="K115" s="132"/>
      <c r="L115" s="132"/>
    </row>
    <row r="116" spans="1:12" x14ac:dyDescent="0.25">
      <c r="D116" s="104"/>
      <c r="E116" s="1"/>
      <c r="F116" s="55"/>
      <c r="G116" s="55"/>
    </row>
    <row r="117" spans="1:12" ht="38.25" x14ac:dyDescent="0.25">
      <c r="A117" s="54">
        <v>5</v>
      </c>
      <c r="B117" s="41" t="s">
        <v>29</v>
      </c>
      <c r="C117" s="41" t="s">
        <v>172</v>
      </c>
      <c r="D117" s="105">
        <v>1</v>
      </c>
      <c r="E117" s="1" t="s">
        <v>13</v>
      </c>
      <c r="F117" s="55">
        <v>84871</v>
      </c>
      <c r="G117" s="55">
        <v>19586</v>
      </c>
      <c r="H117" s="42">
        <f>ROUND(D117*F117, 0)</f>
        <v>84871</v>
      </c>
      <c r="I117" s="42">
        <f>ROUND(D117*G117, 0)</f>
        <v>19586</v>
      </c>
      <c r="K117" s="132"/>
      <c r="L117" s="132"/>
    </row>
    <row r="118" spans="1:12" x14ac:dyDescent="0.25">
      <c r="D118" s="32"/>
      <c r="E118" s="1"/>
      <c r="F118" s="55"/>
      <c r="G118" s="55"/>
    </row>
    <row r="119" spans="1:12" s="46" customFormat="1" x14ac:dyDescent="0.25">
      <c r="A119" s="51"/>
      <c r="B119" s="12"/>
      <c r="C119" s="58"/>
      <c r="D119" s="52"/>
      <c r="E119" s="12"/>
      <c r="F119" s="45"/>
      <c r="G119" s="45"/>
      <c r="H119" s="45">
        <f>ROUND(SUM(H109:H118),0)</f>
        <v>1801375</v>
      </c>
      <c r="I119" s="45">
        <f>ROUND(SUM(I109:I118),0)</f>
        <v>174832</v>
      </c>
      <c r="K119" s="132"/>
      <c r="L119" s="132"/>
    </row>
    <row r="122" spans="1:12" x14ac:dyDescent="0.25">
      <c r="B122" s="62" t="str">
        <f>B16</f>
        <v>Lakatos-szerkezetek elhelyezése</v>
      </c>
      <c r="C122" s="63"/>
    </row>
    <row r="123" spans="1:12" ht="25.5" x14ac:dyDescent="0.25">
      <c r="A123" s="51" t="s">
        <v>3</v>
      </c>
      <c r="B123" s="12" t="s">
        <v>4</v>
      </c>
      <c r="C123" s="12" t="s">
        <v>5</v>
      </c>
      <c r="D123" s="52" t="s">
        <v>6</v>
      </c>
      <c r="E123" s="12" t="s">
        <v>7</v>
      </c>
      <c r="F123" s="45" t="s">
        <v>8</v>
      </c>
      <c r="G123" s="45" t="s">
        <v>9</v>
      </c>
      <c r="H123" s="45" t="s">
        <v>10</v>
      </c>
      <c r="I123" s="45" t="s">
        <v>11</v>
      </c>
    </row>
    <row r="124" spans="1:12" ht="38.25" x14ac:dyDescent="0.25">
      <c r="A124" s="38">
        <v>1</v>
      </c>
      <c r="B124" s="39" t="s">
        <v>169</v>
      </c>
      <c r="C124" s="39" t="s">
        <v>168</v>
      </c>
      <c r="D124" s="71">
        <v>7</v>
      </c>
      <c r="E124" s="39" t="s">
        <v>13</v>
      </c>
      <c r="F124" s="108">
        <v>0</v>
      </c>
      <c r="G124" s="108">
        <v>5419</v>
      </c>
      <c r="H124" s="10">
        <f>ROUND(D124*F124, 0)</f>
        <v>0</v>
      </c>
      <c r="I124" s="10">
        <f>ROUND(D124*G124, 0)</f>
        <v>37933</v>
      </c>
      <c r="K124" s="132"/>
      <c r="L124" s="132"/>
    </row>
    <row r="125" spans="1:12" x14ac:dyDescent="0.25">
      <c r="A125" s="70"/>
      <c r="B125" s="46"/>
      <c r="C125" s="46"/>
      <c r="D125" s="107"/>
      <c r="E125" s="46"/>
      <c r="F125" s="72"/>
      <c r="G125" s="72"/>
      <c r="H125" s="72"/>
      <c r="I125" s="72"/>
    </row>
    <row r="126" spans="1:12" ht="114.75" x14ac:dyDescent="0.25">
      <c r="A126" s="66">
        <v>2</v>
      </c>
      <c r="B126" s="1" t="s">
        <v>76</v>
      </c>
      <c r="C126" s="69" t="s">
        <v>75</v>
      </c>
      <c r="D126" s="105">
        <v>7</v>
      </c>
      <c r="E126" s="1" t="s">
        <v>13</v>
      </c>
      <c r="F126" s="55">
        <v>33295</v>
      </c>
      <c r="G126" s="55">
        <v>4335</v>
      </c>
      <c r="H126" s="10">
        <f>ROUND(D126*F126, 0)</f>
        <v>233065</v>
      </c>
      <c r="I126" s="10">
        <f>ROUND(D126*G126, 0)</f>
        <v>30345</v>
      </c>
      <c r="K126" s="132"/>
      <c r="L126" s="132"/>
    </row>
    <row r="127" spans="1:12" x14ac:dyDescent="0.25">
      <c r="A127" s="66"/>
      <c r="B127" s="1"/>
      <c r="C127" s="69"/>
      <c r="D127" s="105"/>
      <c r="E127" s="1"/>
      <c r="F127" s="55"/>
      <c r="G127" s="55"/>
      <c r="H127" s="10"/>
      <c r="I127" s="10"/>
    </row>
    <row r="128" spans="1:12" ht="38.25" x14ac:dyDescent="0.25">
      <c r="A128" s="66">
        <v>3</v>
      </c>
      <c r="B128" s="1" t="s">
        <v>170</v>
      </c>
      <c r="C128" s="69" t="s">
        <v>171</v>
      </c>
      <c r="D128" s="105">
        <v>7</v>
      </c>
      <c r="E128" s="1" t="s">
        <v>13</v>
      </c>
      <c r="F128" s="55">
        <v>110985</v>
      </c>
      <c r="G128" s="55">
        <v>32643</v>
      </c>
      <c r="H128" s="10">
        <f>ROUND(D128*F128, 0)</f>
        <v>776895</v>
      </c>
      <c r="I128" s="10">
        <f>ROUND(D128*G128, 0)</f>
        <v>228501</v>
      </c>
      <c r="K128" s="132"/>
      <c r="L128" s="132"/>
    </row>
    <row r="129" spans="1:12" x14ac:dyDescent="0.25">
      <c r="A129" s="66"/>
      <c r="B129" s="1"/>
      <c r="C129" s="69"/>
      <c r="D129" s="37"/>
      <c r="E129" s="1"/>
      <c r="F129" s="55"/>
      <c r="G129" s="55"/>
      <c r="H129" s="10"/>
      <c r="I129" s="10"/>
    </row>
    <row r="130" spans="1:12" x14ac:dyDescent="0.25">
      <c r="A130" s="51"/>
      <c r="B130" s="12"/>
      <c r="C130" s="58"/>
      <c r="D130" s="52"/>
      <c r="E130" s="12"/>
      <c r="F130" s="45"/>
      <c r="G130" s="45"/>
      <c r="H130" s="45">
        <f>ROUND(SUM(H124:H129),0)</f>
        <v>1009960</v>
      </c>
      <c r="I130" s="45">
        <f>ROUND(SUM(I124:I129),0)</f>
        <v>296779</v>
      </c>
    </row>
    <row r="133" spans="1:12" x14ac:dyDescent="0.25">
      <c r="B133" s="62" t="str">
        <f>B17</f>
        <v>Felületképzés (festés, mázolás, tapétázás, korrózióvédelem)</v>
      </c>
      <c r="C133" s="63"/>
    </row>
    <row r="134" spans="1:12" ht="25.5" x14ac:dyDescent="0.25">
      <c r="A134" s="51" t="s">
        <v>3</v>
      </c>
      <c r="B134" s="12" t="s">
        <v>4</v>
      </c>
      <c r="C134" s="12" t="s">
        <v>5</v>
      </c>
      <c r="D134" s="52" t="s">
        <v>6</v>
      </c>
      <c r="E134" s="12" t="s">
        <v>7</v>
      </c>
      <c r="F134" s="45" t="s">
        <v>8</v>
      </c>
      <c r="G134" s="45" t="s">
        <v>9</v>
      </c>
      <c r="H134" s="45" t="s">
        <v>10</v>
      </c>
      <c r="I134" s="45" t="s">
        <v>11</v>
      </c>
    </row>
    <row r="135" spans="1:12" ht="127.5" x14ac:dyDescent="0.25">
      <c r="A135" s="66">
        <v>1</v>
      </c>
      <c r="B135" s="1" t="s">
        <v>78</v>
      </c>
      <c r="C135" s="69" t="s">
        <v>77</v>
      </c>
      <c r="D135" s="37">
        <v>996</v>
      </c>
      <c r="E135" s="1" t="s">
        <v>12</v>
      </c>
      <c r="F135" s="55">
        <v>810</v>
      </c>
      <c r="G135" s="55">
        <v>1601</v>
      </c>
      <c r="H135" s="10">
        <f>ROUND(D135*F135, 0)</f>
        <v>806760</v>
      </c>
      <c r="I135" s="10">
        <f>ROUND(D135*G135, 0)</f>
        <v>1594596</v>
      </c>
      <c r="K135" s="132"/>
      <c r="L135" s="132"/>
    </row>
    <row r="136" spans="1:12" x14ac:dyDescent="0.25">
      <c r="A136" s="66"/>
      <c r="B136" s="1"/>
      <c r="C136" s="69"/>
      <c r="D136" s="37"/>
      <c r="E136" s="1"/>
      <c r="F136" s="55"/>
      <c r="G136" s="55"/>
      <c r="H136" s="10"/>
      <c r="I136" s="10"/>
    </row>
    <row r="137" spans="1:12" ht="102" x14ac:dyDescent="0.25">
      <c r="A137" s="66">
        <v>2</v>
      </c>
      <c r="B137" s="1" t="s">
        <v>80</v>
      </c>
      <c r="C137" s="69" t="s">
        <v>79</v>
      </c>
      <c r="D137" s="37">
        <v>996</v>
      </c>
      <c r="E137" s="1" t="s">
        <v>12</v>
      </c>
      <c r="F137" s="55">
        <v>133</v>
      </c>
      <c r="G137" s="55">
        <v>734</v>
      </c>
      <c r="H137" s="10">
        <f>ROUND(D137*F137, 0)</f>
        <v>132468</v>
      </c>
      <c r="I137" s="10">
        <f>ROUND(D137*G137, 0)</f>
        <v>731064</v>
      </c>
      <c r="K137" s="132"/>
      <c r="L137" s="132"/>
    </row>
    <row r="138" spans="1:12" x14ac:dyDescent="0.25">
      <c r="A138" s="66"/>
      <c r="B138" s="1"/>
      <c r="C138" s="69"/>
      <c r="D138" s="37"/>
      <c r="E138" s="1"/>
      <c r="F138" s="55"/>
      <c r="G138" s="55"/>
      <c r="H138" s="10"/>
      <c r="I138" s="10"/>
    </row>
    <row r="139" spans="1:12" ht="89.25" x14ac:dyDescent="0.25">
      <c r="A139" s="66">
        <v>3</v>
      </c>
      <c r="B139" s="1" t="s">
        <v>174</v>
      </c>
      <c r="C139" s="69" t="s">
        <v>173</v>
      </c>
      <c r="D139" s="37">
        <v>282</v>
      </c>
      <c r="E139" s="1" t="s">
        <v>12</v>
      </c>
      <c r="F139" s="55">
        <v>252</v>
      </c>
      <c r="G139" s="55">
        <v>367</v>
      </c>
      <c r="H139" s="10">
        <f>ROUND(D139*F139, 0)</f>
        <v>71064</v>
      </c>
      <c r="I139" s="10">
        <f>ROUND(D139*G139, 0)</f>
        <v>103494</v>
      </c>
      <c r="K139" s="132"/>
      <c r="L139" s="132"/>
    </row>
    <row r="140" spans="1:12" x14ac:dyDescent="0.25">
      <c r="A140" s="66"/>
      <c r="B140" s="1"/>
      <c r="C140" s="69"/>
      <c r="D140" s="37"/>
      <c r="E140" s="1"/>
      <c r="F140" s="55"/>
      <c r="G140" s="55"/>
      <c r="H140" s="10"/>
      <c r="I140" s="10"/>
    </row>
    <row r="141" spans="1:12" ht="63.75" x14ac:dyDescent="0.25">
      <c r="A141" s="66">
        <v>4</v>
      </c>
      <c r="B141" s="1" t="s">
        <v>164</v>
      </c>
      <c r="C141" s="69" t="s">
        <v>160</v>
      </c>
      <c r="D141" s="37">
        <v>15</v>
      </c>
      <c r="E141" s="1" t="s">
        <v>12</v>
      </c>
      <c r="F141" s="55">
        <v>155</v>
      </c>
      <c r="G141" s="55">
        <v>1007</v>
      </c>
      <c r="H141" s="10">
        <f>ROUND(D141*F141, 0)</f>
        <v>2325</v>
      </c>
      <c r="I141" s="10">
        <f>ROUND(D141*G141, 0)</f>
        <v>15105</v>
      </c>
      <c r="K141" s="132"/>
      <c r="L141" s="132"/>
    </row>
    <row r="142" spans="1:12" x14ac:dyDescent="0.25">
      <c r="A142" s="66"/>
      <c r="B142" s="1"/>
      <c r="C142" s="69"/>
      <c r="D142" s="37"/>
      <c r="E142" s="1"/>
      <c r="F142" s="55"/>
      <c r="G142" s="55"/>
      <c r="H142" s="10"/>
      <c r="I142" s="10"/>
    </row>
    <row r="143" spans="1:12" ht="63.75" x14ac:dyDescent="0.25">
      <c r="A143" s="66">
        <v>5</v>
      </c>
      <c r="B143" s="1" t="s">
        <v>163</v>
      </c>
      <c r="C143" s="69" t="s">
        <v>161</v>
      </c>
      <c r="D143" s="37">
        <v>15</v>
      </c>
      <c r="E143" s="1" t="s">
        <v>12</v>
      </c>
      <c r="F143" s="55">
        <v>228</v>
      </c>
      <c r="G143" s="55">
        <v>1007</v>
      </c>
      <c r="H143" s="10">
        <f>ROUND(D143*F143, 0)</f>
        <v>3420</v>
      </c>
      <c r="I143" s="10">
        <f>ROUND(D143*G143, 0)</f>
        <v>15105</v>
      </c>
      <c r="K143" s="132"/>
      <c r="L143" s="132"/>
    </row>
    <row r="144" spans="1:12" x14ac:dyDescent="0.25">
      <c r="A144" s="66"/>
      <c r="B144" s="1"/>
      <c r="C144" s="69"/>
      <c r="D144" s="37"/>
      <c r="E144" s="1"/>
      <c r="F144" s="55"/>
      <c r="G144" s="55"/>
      <c r="H144" s="10"/>
      <c r="I144" s="10"/>
    </row>
    <row r="145" spans="1:12" ht="63.75" x14ac:dyDescent="0.25">
      <c r="A145" s="66">
        <v>6</v>
      </c>
      <c r="B145" s="1" t="s">
        <v>81</v>
      </c>
      <c r="C145" s="69" t="s">
        <v>83</v>
      </c>
      <c r="D145" s="105">
        <v>46</v>
      </c>
      <c r="E145" s="1" t="s">
        <v>12</v>
      </c>
      <c r="F145" s="55">
        <v>159</v>
      </c>
      <c r="G145" s="55">
        <v>633</v>
      </c>
      <c r="H145" s="10">
        <f>ROUND(D145*F145, 0)</f>
        <v>7314</v>
      </c>
      <c r="I145" s="10">
        <f>ROUND(D145*G145, 0)</f>
        <v>29118</v>
      </c>
      <c r="K145" s="132"/>
      <c r="L145" s="132"/>
    </row>
    <row r="146" spans="1:12" x14ac:dyDescent="0.25">
      <c r="A146" s="66"/>
      <c r="B146" s="1"/>
      <c r="C146" s="69"/>
      <c r="D146" s="105"/>
      <c r="E146" s="1"/>
      <c r="F146" s="55"/>
      <c r="G146" s="55"/>
      <c r="H146" s="10"/>
      <c r="I146" s="10"/>
    </row>
    <row r="147" spans="1:12" ht="63.75" x14ac:dyDescent="0.25">
      <c r="A147" s="66">
        <v>7</v>
      </c>
      <c r="B147" s="1" t="s">
        <v>84</v>
      </c>
      <c r="C147" s="69" t="s">
        <v>82</v>
      </c>
      <c r="D147" s="105">
        <v>46</v>
      </c>
      <c r="E147" s="1" t="s">
        <v>12</v>
      </c>
      <c r="F147" s="55">
        <v>180</v>
      </c>
      <c r="G147" s="55">
        <v>633</v>
      </c>
      <c r="H147" s="10">
        <f>ROUND(D147*F147, 0)</f>
        <v>8280</v>
      </c>
      <c r="I147" s="10">
        <f>ROUND(D147*G147, 0)</f>
        <v>29118</v>
      </c>
      <c r="K147" s="132"/>
      <c r="L147" s="132"/>
    </row>
    <row r="148" spans="1:12" x14ac:dyDescent="0.25">
      <c r="A148" s="66"/>
      <c r="B148" s="1"/>
      <c r="C148" s="69"/>
      <c r="D148" s="105"/>
      <c r="E148" s="1"/>
      <c r="F148" s="55"/>
      <c r="G148" s="55"/>
      <c r="H148" s="10"/>
      <c r="I148" s="10"/>
    </row>
    <row r="149" spans="1:12" ht="89.25" x14ac:dyDescent="0.25">
      <c r="A149" s="66">
        <v>8</v>
      </c>
      <c r="B149" s="1" t="s">
        <v>166</v>
      </c>
      <c r="C149" s="69" t="s">
        <v>162</v>
      </c>
      <c r="D149" s="105">
        <v>12</v>
      </c>
      <c r="E149" s="1" t="s">
        <v>12</v>
      </c>
      <c r="F149" s="55">
        <v>214</v>
      </c>
      <c r="G149" s="55">
        <v>635</v>
      </c>
      <c r="H149" s="10">
        <f>ROUND(D149*F149, 0)</f>
        <v>2568</v>
      </c>
      <c r="I149" s="10">
        <f>ROUND(D149*G149, 0)</f>
        <v>7620</v>
      </c>
      <c r="K149" s="132"/>
      <c r="L149" s="132"/>
    </row>
    <row r="150" spans="1:12" x14ac:dyDescent="0.25">
      <c r="A150" s="66"/>
      <c r="B150" s="1"/>
      <c r="C150" s="69"/>
      <c r="D150" s="105"/>
      <c r="E150" s="1"/>
      <c r="F150" s="55"/>
      <c r="G150" s="55"/>
      <c r="H150" s="10"/>
      <c r="I150" s="10"/>
    </row>
    <row r="151" spans="1:12" ht="89.25" x14ac:dyDescent="0.25">
      <c r="A151" s="66">
        <v>9</v>
      </c>
      <c r="B151" s="1" t="s">
        <v>167</v>
      </c>
      <c r="C151" s="69" t="s">
        <v>165</v>
      </c>
      <c r="D151" s="105">
        <v>12</v>
      </c>
      <c r="E151" s="1" t="s">
        <v>12</v>
      </c>
      <c r="F151" s="55">
        <v>214</v>
      </c>
      <c r="G151" s="55">
        <v>635</v>
      </c>
      <c r="H151" s="10">
        <f>ROUND(D151*F151, 0)</f>
        <v>2568</v>
      </c>
      <c r="I151" s="10">
        <f>ROUND(D151*G151, 0)</f>
        <v>7620</v>
      </c>
      <c r="K151" s="132"/>
      <c r="L151" s="132"/>
    </row>
    <row r="152" spans="1:12" x14ac:dyDescent="0.25">
      <c r="A152" s="66"/>
      <c r="B152" s="127"/>
      <c r="C152" s="69"/>
      <c r="D152" s="105"/>
      <c r="E152" s="127"/>
      <c r="F152" s="55"/>
      <c r="G152" s="55"/>
      <c r="H152" s="111"/>
      <c r="I152" s="111"/>
    </row>
    <row r="153" spans="1:12" ht="25.5" x14ac:dyDescent="0.25">
      <c r="A153" s="66">
        <v>10</v>
      </c>
      <c r="B153" s="130" t="s">
        <v>29</v>
      </c>
      <c r="C153" s="133" t="s">
        <v>309</v>
      </c>
      <c r="D153" s="134">
        <v>1</v>
      </c>
      <c r="E153" s="130" t="s">
        <v>90</v>
      </c>
      <c r="F153" s="132">
        <v>32643</v>
      </c>
      <c r="G153" s="132">
        <v>84871</v>
      </c>
      <c r="H153" s="131">
        <f>ROUND(D153*F153, 0)</f>
        <v>32643</v>
      </c>
      <c r="I153" s="131">
        <f>ROUND(D153*G153, 0)</f>
        <v>84871</v>
      </c>
      <c r="K153" s="132"/>
      <c r="L153" s="132"/>
    </row>
    <row r="154" spans="1:12" x14ac:dyDescent="0.25">
      <c r="A154" s="66"/>
      <c r="B154" s="1"/>
      <c r="C154" s="69"/>
      <c r="D154" s="105"/>
      <c r="E154" s="1"/>
      <c r="F154" s="55"/>
      <c r="G154" s="55"/>
      <c r="H154" s="10"/>
      <c r="I154" s="10"/>
    </row>
    <row r="155" spans="1:12" x14ac:dyDescent="0.25">
      <c r="A155" s="51"/>
      <c r="B155" s="12"/>
      <c r="C155" s="58"/>
      <c r="D155" s="52"/>
      <c r="E155" s="12"/>
      <c r="F155" s="45"/>
      <c r="G155" s="45"/>
      <c r="H155" s="45">
        <f>ROUND(SUM(H135:H154),0)</f>
        <v>1069410</v>
      </c>
      <c r="I155" s="45">
        <f>ROUND(SUM(I135:I154),0)</f>
        <v>2617711</v>
      </c>
      <c r="K155" s="132"/>
      <c r="L155" s="132"/>
    </row>
    <row r="157" spans="1:12" x14ac:dyDescent="0.25">
      <c r="K157" s="132"/>
      <c r="L157" s="132"/>
    </row>
    <row r="158" spans="1:12" x14ac:dyDescent="0.25">
      <c r="B158" s="62" t="str">
        <f>B18</f>
        <v>Villanyszerelés</v>
      </c>
      <c r="C158" s="63"/>
    </row>
    <row r="159" spans="1:12" ht="25.5" x14ac:dyDescent="0.25">
      <c r="A159" s="51" t="s">
        <v>3</v>
      </c>
      <c r="B159" s="12" t="s">
        <v>4</v>
      </c>
      <c r="C159" s="12" t="s">
        <v>5</v>
      </c>
      <c r="D159" s="52" t="s">
        <v>6</v>
      </c>
      <c r="E159" s="12" t="s">
        <v>7</v>
      </c>
      <c r="F159" s="45" t="s">
        <v>8</v>
      </c>
      <c r="G159" s="45" t="s">
        <v>9</v>
      </c>
      <c r="H159" s="45" t="s">
        <v>10</v>
      </c>
      <c r="I159" s="45" t="s">
        <v>11</v>
      </c>
    </row>
    <row r="160" spans="1:12" ht="38.25" x14ac:dyDescent="0.25">
      <c r="A160" s="66">
        <v>1</v>
      </c>
      <c r="B160" s="74" t="s">
        <v>99</v>
      </c>
      <c r="C160" s="75" t="s">
        <v>100</v>
      </c>
      <c r="D160" s="76">
        <v>850</v>
      </c>
      <c r="E160" s="74" t="s">
        <v>101</v>
      </c>
      <c r="F160" s="77">
        <v>0</v>
      </c>
      <c r="G160" s="77">
        <v>367</v>
      </c>
      <c r="H160" s="10">
        <f>ROUND(D160*F160, 0)</f>
        <v>0</v>
      </c>
      <c r="I160" s="10">
        <f>ROUND(D160*G160, 0)</f>
        <v>311950</v>
      </c>
      <c r="K160" s="132"/>
      <c r="L160" s="132"/>
    </row>
    <row r="161" spans="1:12" x14ac:dyDescent="0.25">
      <c r="A161" s="66"/>
      <c r="B161" s="1"/>
      <c r="C161" s="2"/>
      <c r="D161" s="32"/>
      <c r="E161" s="1"/>
      <c r="F161" s="55"/>
      <c r="G161" s="55"/>
      <c r="H161" s="10"/>
      <c r="I161" s="10"/>
    </row>
    <row r="162" spans="1:12" ht="38.25" x14ac:dyDescent="0.25">
      <c r="A162" s="66">
        <v>2</v>
      </c>
      <c r="B162" s="74" t="s">
        <v>102</v>
      </c>
      <c r="C162" s="75" t="s">
        <v>103</v>
      </c>
      <c r="D162" s="76">
        <v>3120</v>
      </c>
      <c r="E162" s="74" t="s">
        <v>101</v>
      </c>
      <c r="F162" s="77">
        <v>0</v>
      </c>
      <c r="G162" s="77">
        <v>100</v>
      </c>
      <c r="H162" s="10">
        <f>ROUND(D162*F162, 0)</f>
        <v>0</v>
      </c>
      <c r="I162" s="10">
        <f>ROUND(D162*G162, 0)</f>
        <v>312000</v>
      </c>
      <c r="K162" s="132"/>
      <c r="L162" s="132"/>
    </row>
    <row r="163" spans="1:12" x14ac:dyDescent="0.25">
      <c r="A163" s="66"/>
      <c r="B163" s="1"/>
      <c r="C163" s="69"/>
      <c r="D163" s="32"/>
      <c r="E163" s="1"/>
      <c r="F163" s="55"/>
      <c r="G163" s="55"/>
      <c r="H163" s="10"/>
      <c r="I163" s="10"/>
    </row>
    <row r="164" spans="1:12" ht="25.5" x14ac:dyDescent="0.25">
      <c r="A164" s="66">
        <v>3</v>
      </c>
      <c r="B164" s="74" t="s">
        <v>104</v>
      </c>
      <c r="C164" s="75" t="s">
        <v>105</v>
      </c>
      <c r="D164" s="76">
        <v>2</v>
      </c>
      <c r="E164" s="74" t="s">
        <v>106</v>
      </c>
      <c r="F164" s="77">
        <v>0</v>
      </c>
      <c r="G164" s="77">
        <v>1731</v>
      </c>
      <c r="H164" s="10">
        <f>ROUND(D164*F164, 0)</f>
        <v>0</v>
      </c>
      <c r="I164" s="10">
        <f>ROUND(D164*G164, 0)</f>
        <v>3462</v>
      </c>
      <c r="K164" s="132"/>
      <c r="L164" s="132"/>
    </row>
    <row r="165" spans="1:12" x14ac:dyDescent="0.25">
      <c r="A165" s="66"/>
      <c r="B165" s="1"/>
      <c r="C165" s="69"/>
      <c r="D165" s="59"/>
      <c r="E165" s="1"/>
      <c r="F165" s="68"/>
      <c r="G165" s="68"/>
      <c r="H165" s="10"/>
      <c r="I165" s="10"/>
    </row>
    <row r="166" spans="1:12" ht="63.75" x14ac:dyDescent="0.25">
      <c r="A166" s="66">
        <v>4</v>
      </c>
      <c r="B166" s="74" t="s">
        <v>107</v>
      </c>
      <c r="C166" s="75" t="s">
        <v>108</v>
      </c>
      <c r="D166" s="76">
        <v>23</v>
      </c>
      <c r="E166" s="74" t="s">
        <v>106</v>
      </c>
      <c r="F166" s="77">
        <v>0</v>
      </c>
      <c r="G166" s="77">
        <v>500</v>
      </c>
      <c r="H166" s="10">
        <f>ROUND(D166*F166, 0)</f>
        <v>0</v>
      </c>
      <c r="I166" s="10">
        <f>ROUND(D166*G166, 0)</f>
        <v>11500</v>
      </c>
      <c r="K166" s="132"/>
      <c r="L166" s="132"/>
    </row>
    <row r="167" spans="1:12" x14ac:dyDescent="0.25">
      <c r="A167" s="66"/>
      <c r="B167" s="1"/>
      <c r="C167" s="69"/>
      <c r="D167" s="59"/>
      <c r="E167" s="1"/>
      <c r="F167" s="68"/>
      <c r="G167" s="68"/>
      <c r="H167" s="10"/>
      <c r="I167" s="10"/>
    </row>
    <row r="168" spans="1:12" ht="25.5" x14ac:dyDescent="0.25">
      <c r="A168" s="66">
        <v>5</v>
      </c>
      <c r="B168" s="74" t="s">
        <v>109</v>
      </c>
      <c r="C168" s="75" t="s">
        <v>110</v>
      </c>
      <c r="D168" s="76">
        <v>4</v>
      </c>
      <c r="E168" s="74" t="s">
        <v>106</v>
      </c>
      <c r="F168" s="77">
        <v>0</v>
      </c>
      <c r="G168" s="77">
        <v>1332</v>
      </c>
      <c r="H168" s="10">
        <f>ROUND(D168*F168, 0)</f>
        <v>0</v>
      </c>
      <c r="I168" s="10">
        <f>ROUND(D168*G168, 0)</f>
        <v>5328</v>
      </c>
      <c r="K168" s="132"/>
      <c r="L168" s="132"/>
    </row>
    <row r="169" spans="1:12" x14ac:dyDescent="0.25">
      <c r="A169" s="66"/>
      <c r="B169" s="1"/>
      <c r="C169" s="69"/>
      <c r="D169" s="59"/>
      <c r="E169" s="1"/>
      <c r="F169" s="68"/>
      <c r="G169" s="68"/>
      <c r="H169" s="10"/>
      <c r="I169" s="10"/>
    </row>
    <row r="170" spans="1:12" ht="63.75" x14ac:dyDescent="0.25">
      <c r="A170" s="66">
        <v>6</v>
      </c>
      <c r="B170" s="74" t="s">
        <v>111</v>
      </c>
      <c r="C170" s="83" t="s">
        <v>150</v>
      </c>
      <c r="D170" s="76">
        <v>43</v>
      </c>
      <c r="E170" s="74" t="s">
        <v>106</v>
      </c>
      <c r="F170" s="77">
        <v>1632</v>
      </c>
      <c r="G170" s="77">
        <v>833</v>
      </c>
      <c r="H170" s="10">
        <f>ROUND(D170*F170, 0)</f>
        <v>70176</v>
      </c>
      <c r="I170" s="10">
        <f>ROUND(D170*G170, 0)</f>
        <v>35819</v>
      </c>
      <c r="K170" s="132"/>
      <c r="L170" s="132"/>
    </row>
    <row r="171" spans="1:12" x14ac:dyDescent="0.25">
      <c r="A171" s="66"/>
      <c r="B171" s="82"/>
      <c r="C171" s="83"/>
      <c r="D171" s="84"/>
      <c r="E171" s="82"/>
      <c r="F171" s="85"/>
      <c r="G171" s="85"/>
      <c r="H171" s="10"/>
      <c r="I171" s="10"/>
    </row>
    <row r="172" spans="1:12" ht="38.25" x14ac:dyDescent="0.25">
      <c r="A172" s="66">
        <v>7</v>
      </c>
      <c r="B172" s="86" t="s">
        <v>111</v>
      </c>
      <c r="C172" s="87" t="s">
        <v>151</v>
      </c>
      <c r="D172" s="88">
        <v>9</v>
      </c>
      <c r="E172" s="86" t="s">
        <v>106</v>
      </c>
      <c r="F172" s="89">
        <v>0</v>
      </c>
      <c r="G172" s="89">
        <v>833</v>
      </c>
      <c r="H172" s="10">
        <f>ROUND(D172*F172, 0)</f>
        <v>0</v>
      </c>
      <c r="I172" s="10">
        <f>ROUND(D172*G172, 0)</f>
        <v>7497</v>
      </c>
      <c r="K172" s="132"/>
      <c r="L172" s="132"/>
    </row>
    <row r="173" spans="1:12" x14ac:dyDescent="0.25">
      <c r="A173" s="66"/>
      <c r="B173" s="1"/>
      <c r="C173" s="69"/>
      <c r="D173" s="59"/>
      <c r="E173" s="1"/>
      <c r="F173" s="68"/>
      <c r="G173" s="68"/>
      <c r="H173" s="10"/>
      <c r="I173" s="10"/>
    </row>
    <row r="174" spans="1:12" ht="102" x14ac:dyDescent="0.25">
      <c r="A174" s="66">
        <v>8</v>
      </c>
      <c r="B174" s="74" t="s">
        <v>112</v>
      </c>
      <c r="C174" s="78" t="s">
        <v>113</v>
      </c>
      <c r="D174" s="76">
        <v>1070</v>
      </c>
      <c r="E174" s="74" t="s">
        <v>101</v>
      </c>
      <c r="F174" s="77">
        <v>108</v>
      </c>
      <c r="G174" s="77">
        <v>367</v>
      </c>
      <c r="H174" s="10">
        <f>ROUND(D174*F174, 0)</f>
        <v>115560</v>
      </c>
      <c r="I174" s="10">
        <f>ROUND(D174*G174, 0)</f>
        <v>392690</v>
      </c>
      <c r="K174" s="132"/>
      <c r="L174" s="132"/>
    </row>
    <row r="175" spans="1:12" x14ac:dyDescent="0.25">
      <c r="A175" s="66"/>
      <c r="B175" s="1"/>
      <c r="C175" s="69"/>
      <c r="D175" s="59"/>
      <c r="E175" s="1"/>
      <c r="F175" s="68"/>
      <c r="G175" s="68"/>
      <c r="H175" s="10"/>
      <c r="I175" s="10"/>
    </row>
    <row r="176" spans="1:12" ht="102" x14ac:dyDescent="0.25">
      <c r="A176" s="66">
        <v>9</v>
      </c>
      <c r="B176" s="74" t="s">
        <v>114</v>
      </c>
      <c r="C176" s="78" t="s">
        <v>115</v>
      </c>
      <c r="D176" s="76">
        <v>670</v>
      </c>
      <c r="E176" s="74" t="s">
        <v>101</v>
      </c>
      <c r="F176" s="77">
        <v>120</v>
      </c>
      <c r="G176" s="77">
        <v>367</v>
      </c>
      <c r="H176" s="10">
        <f>ROUND(D176*F176, 0)</f>
        <v>80400</v>
      </c>
      <c r="I176" s="10">
        <f>ROUND(D176*G176, 0)</f>
        <v>245890</v>
      </c>
      <c r="K176" s="132"/>
      <c r="L176" s="132"/>
    </row>
    <row r="177" spans="1:12" x14ac:dyDescent="0.25">
      <c r="A177" s="66"/>
      <c r="B177" s="1"/>
      <c r="C177" s="69"/>
      <c r="D177" s="59"/>
      <c r="E177" s="1"/>
      <c r="F177" s="68"/>
      <c r="G177" s="68"/>
      <c r="H177" s="10"/>
      <c r="I177" s="10"/>
    </row>
    <row r="178" spans="1:12" ht="89.25" x14ac:dyDescent="0.25">
      <c r="A178" s="66">
        <v>10</v>
      </c>
      <c r="B178" s="74" t="s">
        <v>116</v>
      </c>
      <c r="C178" s="78" t="s">
        <v>117</v>
      </c>
      <c r="D178" s="76">
        <v>38</v>
      </c>
      <c r="E178" s="74" t="s">
        <v>106</v>
      </c>
      <c r="F178" s="77">
        <v>649</v>
      </c>
      <c r="G178" s="77">
        <v>700</v>
      </c>
      <c r="H178" s="10">
        <f>ROUND(D178*F178, 0)</f>
        <v>24662</v>
      </c>
      <c r="I178" s="10">
        <f>ROUND(D178*G178, 0)</f>
        <v>26600</v>
      </c>
      <c r="K178" s="132"/>
      <c r="L178" s="132"/>
    </row>
    <row r="179" spans="1:12" x14ac:dyDescent="0.25">
      <c r="A179" s="66"/>
      <c r="B179" s="1"/>
      <c r="C179" s="69"/>
      <c r="D179" s="59"/>
      <c r="E179" s="1"/>
      <c r="F179" s="68"/>
      <c r="G179" s="68"/>
      <c r="H179" s="10"/>
      <c r="I179" s="10"/>
    </row>
    <row r="180" spans="1:12" ht="76.5" x14ac:dyDescent="0.25">
      <c r="A180" s="66">
        <v>11</v>
      </c>
      <c r="B180" s="74" t="s">
        <v>118</v>
      </c>
      <c r="C180" s="75" t="s">
        <v>119</v>
      </c>
      <c r="D180" s="76">
        <v>3</v>
      </c>
      <c r="E180" s="74" t="s">
        <v>106</v>
      </c>
      <c r="F180" s="77">
        <v>1455</v>
      </c>
      <c r="G180" s="77">
        <v>700</v>
      </c>
      <c r="H180" s="10">
        <f>ROUND(D180*F180, 0)</f>
        <v>4365</v>
      </c>
      <c r="I180" s="10">
        <f>ROUND(D180*G180, 0)</f>
        <v>2100</v>
      </c>
      <c r="K180" s="132"/>
      <c r="L180" s="132"/>
    </row>
    <row r="181" spans="1:12" x14ac:dyDescent="0.25">
      <c r="A181" s="66"/>
      <c r="B181" s="1"/>
      <c r="C181" s="69"/>
      <c r="D181" s="59"/>
      <c r="E181" s="1"/>
      <c r="F181" s="68"/>
      <c r="G181" s="68"/>
      <c r="H181" s="10"/>
      <c r="I181" s="10"/>
    </row>
    <row r="182" spans="1:12" ht="108" x14ac:dyDescent="0.25">
      <c r="A182" s="66">
        <v>12</v>
      </c>
      <c r="B182" s="74" t="s">
        <v>120</v>
      </c>
      <c r="C182" s="78" t="s">
        <v>121</v>
      </c>
      <c r="D182" s="76">
        <v>2650</v>
      </c>
      <c r="E182" s="74" t="s">
        <v>101</v>
      </c>
      <c r="F182" s="77">
        <v>87</v>
      </c>
      <c r="G182" s="77">
        <v>67</v>
      </c>
      <c r="H182" s="10">
        <f>ROUND(D182*F182, 0)</f>
        <v>230550</v>
      </c>
      <c r="I182" s="10">
        <f>ROUND(D182*G182, 0)</f>
        <v>177550</v>
      </c>
      <c r="K182" s="132"/>
      <c r="L182" s="132"/>
    </row>
    <row r="183" spans="1:12" x14ac:dyDescent="0.25">
      <c r="A183" s="66"/>
      <c r="B183" s="1"/>
      <c r="C183" s="69"/>
      <c r="D183" s="59"/>
      <c r="E183" s="1"/>
      <c r="F183" s="68"/>
      <c r="G183" s="68"/>
      <c r="H183" s="10"/>
      <c r="I183" s="10"/>
    </row>
    <row r="184" spans="1:12" ht="108" x14ac:dyDescent="0.25">
      <c r="A184" s="66">
        <v>13</v>
      </c>
      <c r="B184" s="74" t="s">
        <v>122</v>
      </c>
      <c r="C184" s="78" t="s">
        <v>123</v>
      </c>
      <c r="D184" s="76">
        <v>1850</v>
      </c>
      <c r="E184" s="74" t="s">
        <v>101</v>
      </c>
      <c r="F184" s="77">
        <v>114</v>
      </c>
      <c r="G184" s="77">
        <v>67</v>
      </c>
      <c r="H184" s="10">
        <f>ROUND(D184*F184, 0)</f>
        <v>210900</v>
      </c>
      <c r="I184" s="10">
        <f>ROUND(D184*G184, 0)</f>
        <v>123950</v>
      </c>
      <c r="K184" s="132"/>
      <c r="L184" s="132"/>
    </row>
    <row r="185" spans="1:12" x14ac:dyDescent="0.25">
      <c r="A185" s="66"/>
      <c r="B185" s="1"/>
      <c r="C185" s="69"/>
      <c r="D185" s="59"/>
      <c r="E185" s="1"/>
      <c r="F185" s="68"/>
      <c r="G185" s="68"/>
      <c r="H185" s="10"/>
      <c r="I185" s="10"/>
    </row>
    <row r="186" spans="1:12" ht="108" x14ac:dyDescent="0.25">
      <c r="A186" s="66">
        <v>14</v>
      </c>
      <c r="B186" s="74" t="s">
        <v>124</v>
      </c>
      <c r="C186" s="78" t="s">
        <v>125</v>
      </c>
      <c r="D186" s="76">
        <v>1920</v>
      </c>
      <c r="E186" s="74" t="s">
        <v>101</v>
      </c>
      <c r="F186" s="77">
        <v>323</v>
      </c>
      <c r="G186" s="77">
        <v>400</v>
      </c>
      <c r="H186" s="10">
        <f>ROUND(D186*F186, 0)</f>
        <v>620160</v>
      </c>
      <c r="I186" s="10">
        <f>ROUND(D186*G186, 0)</f>
        <v>768000</v>
      </c>
      <c r="K186" s="132"/>
      <c r="L186" s="132"/>
    </row>
    <row r="187" spans="1:12" x14ac:dyDescent="0.25">
      <c r="A187" s="66"/>
      <c r="B187" s="1"/>
      <c r="C187" s="69"/>
      <c r="D187" s="59"/>
      <c r="E187" s="1"/>
      <c r="F187" s="68"/>
      <c r="G187" s="68"/>
      <c r="H187" s="10"/>
      <c r="I187" s="10"/>
    </row>
    <row r="188" spans="1:12" ht="38.25" x14ac:dyDescent="0.25">
      <c r="A188" s="66">
        <v>15</v>
      </c>
      <c r="B188" s="74" t="s">
        <v>126</v>
      </c>
      <c r="C188" s="75" t="s">
        <v>127</v>
      </c>
      <c r="D188" s="76">
        <v>16</v>
      </c>
      <c r="E188" s="74" t="s">
        <v>106</v>
      </c>
      <c r="F188" s="77">
        <v>3490</v>
      </c>
      <c r="G188" s="77">
        <v>1065</v>
      </c>
      <c r="H188" s="10">
        <f>ROUND(D188*F188, 0)</f>
        <v>55840</v>
      </c>
      <c r="I188" s="10">
        <f>ROUND(D188*G188, 0)</f>
        <v>17040</v>
      </c>
      <c r="K188" s="132"/>
      <c r="L188" s="132"/>
    </row>
    <row r="189" spans="1:12" x14ac:dyDescent="0.25">
      <c r="A189" s="66"/>
      <c r="B189" s="1"/>
      <c r="C189" s="69"/>
      <c r="D189" s="59"/>
      <c r="E189" s="1"/>
      <c r="F189" s="68"/>
      <c r="G189" s="68"/>
      <c r="H189" s="10"/>
      <c r="I189" s="10"/>
    </row>
    <row r="190" spans="1:12" ht="38.25" x14ac:dyDescent="0.25">
      <c r="A190" s="66">
        <v>16</v>
      </c>
      <c r="B190" s="74" t="s">
        <v>128</v>
      </c>
      <c r="C190" s="75" t="s">
        <v>129</v>
      </c>
      <c r="D190" s="76">
        <v>8</v>
      </c>
      <c r="E190" s="74" t="s">
        <v>106</v>
      </c>
      <c r="F190" s="77">
        <v>1159</v>
      </c>
      <c r="G190" s="77">
        <v>1065</v>
      </c>
      <c r="H190" s="10">
        <f>ROUND(D190*F190, 0)</f>
        <v>9272</v>
      </c>
      <c r="I190" s="10">
        <f>ROUND(D190*G190, 0)</f>
        <v>8520</v>
      </c>
      <c r="K190" s="132"/>
      <c r="L190" s="132"/>
    </row>
    <row r="191" spans="1:12" x14ac:dyDescent="0.25">
      <c r="A191" s="66"/>
      <c r="B191" s="1"/>
      <c r="C191" s="69"/>
      <c r="D191" s="59"/>
      <c r="E191" s="1"/>
      <c r="F191" s="68"/>
      <c r="G191" s="68"/>
      <c r="H191" s="10"/>
      <c r="I191" s="10"/>
    </row>
    <row r="192" spans="1:12" ht="89.25" x14ac:dyDescent="0.25">
      <c r="A192" s="66">
        <v>17</v>
      </c>
      <c r="B192" s="74" t="s">
        <v>130</v>
      </c>
      <c r="C192" s="94" t="s">
        <v>152</v>
      </c>
      <c r="D192" s="76">
        <v>1</v>
      </c>
      <c r="E192" s="74" t="s">
        <v>106</v>
      </c>
      <c r="F192" s="77">
        <v>110528</v>
      </c>
      <c r="G192" s="77">
        <v>41387</v>
      </c>
      <c r="H192" s="10">
        <f>ROUND(D192*F192, 0)</f>
        <v>110528</v>
      </c>
      <c r="I192" s="10">
        <f>ROUND(D192*G192, 0)</f>
        <v>41387</v>
      </c>
      <c r="K192" s="132"/>
      <c r="L192" s="132"/>
    </row>
    <row r="193" spans="1:12" x14ac:dyDescent="0.25">
      <c r="A193" s="66"/>
      <c r="B193" s="1"/>
      <c r="C193" s="69"/>
      <c r="D193" s="59"/>
      <c r="E193" s="1"/>
      <c r="F193" s="68"/>
      <c r="G193" s="68"/>
      <c r="H193" s="10"/>
      <c r="I193" s="10"/>
    </row>
    <row r="194" spans="1:12" ht="51" x14ac:dyDescent="0.25">
      <c r="A194" s="66">
        <v>19</v>
      </c>
      <c r="B194" s="74" t="s">
        <v>131</v>
      </c>
      <c r="C194" s="75" t="s">
        <v>132</v>
      </c>
      <c r="D194" s="76">
        <v>30</v>
      </c>
      <c r="E194" s="74" t="s">
        <v>106</v>
      </c>
      <c r="F194" s="77">
        <v>0</v>
      </c>
      <c r="G194" s="77">
        <v>11687</v>
      </c>
      <c r="H194" s="10">
        <f>ROUND(D194*F194, 0)</f>
        <v>0</v>
      </c>
      <c r="I194" s="10">
        <f>ROUND(D194*G194, 0)</f>
        <v>350610</v>
      </c>
      <c r="K194" s="132"/>
      <c r="L194" s="132"/>
    </row>
    <row r="195" spans="1:12" x14ac:dyDescent="0.25">
      <c r="A195" s="66"/>
      <c r="B195" s="1"/>
      <c r="C195" s="69"/>
      <c r="D195" s="59"/>
      <c r="E195" s="1"/>
      <c r="F195" s="68"/>
      <c r="G195" s="68"/>
      <c r="H195" s="10"/>
      <c r="I195" s="10"/>
    </row>
    <row r="196" spans="1:12" ht="51" x14ac:dyDescent="0.25">
      <c r="A196" s="66">
        <v>20</v>
      </c>
      <c r="B196" s="74" t="s">
        <v>133</v>
      </c>
      <c r="C196" s="75" t="s">
        <v>134</v>
      </c>
      <c r="D196" s="76">
        <v>3</v>
      </c>
      <c r="E196" s="74" t="s">
        <v>106</v>
      </c>
      <c r="F196" s="77">
        <v>11686</v>
      </c>
      <c r="G196" s="77">
        <v>5028</v>
      </c>
      <c r="H196" s="10">
        <f>ROUND(D196*F196, 0)</f>
        <v>35058</v>
      </c>
      <c r="I196" s="10">
        <f>ROUND(D196*G196, 0)</f>
        <v>15084</v>
      </c>
      <c r="K196" s="132"/>
      <c r="L196" s="132"/>
    </row>
    <row r="197" spans="1:12" x14ac:dyDescent="0.25">
      <c r="A197" s="66"/>
      <c r="B197" s="1"/>
      <c r="C197" s="69"/>
      <c r="D197" s="59"/>
      <c r="E197" s="1"/>
      <c r="F197" s="68"/>
      <c r="G197" s="68"/>
      <c r="H197" s="10"/>
      <c r="I197" s="10"/>
    </row>
    <row r="198" spans="1:12" ht="38.25" x14ac:dyDescent="0.25">
      <c r="A198" s="66">
        <v>21</v>
      </c>
      <c r="B198" s="74" t="s">
        <v>135</v>
      </c>
      <c r="C198" s="75" t="s">
        <v>136</v>
      </c>
      <c r="D198" s="76">
        <v>10</v>
      </c>
      <c r="E198" s="74" t="s">
        <v>106</v>
      </c>
      <c r="F198" s="77">
        <v>37408</v>
      </c>
      <c r="G198" s="77">
        <v>3630</v>
      </c>
      <c r="H198" s="10">
        <f>ROUND(D198*F198, 0)</f>
        <v>374080</v>
      </c>
      <c r="I198" s="10">
        <f>ROUND(D198*G198, 0)</f>
        <v>36300</v>
      </c>
      <c r="K198" s="132"/>
      <c r="L198" s="132"/>
    </row>
    <row r="199" spans="1:12" x14ac:dyDescent="0.25">
      <c r="A199" s="66"/>
      <c r="B199" s="90"/>
      <c r="C199" s="91"/>
      <c r="D199" s="92"/>
      <c r="E199" s="90"/>
      <c r="F199" s="93"/>
      <c r="G199" s="93"/>
      <c r="H199" s="10"/>
      <c r="I199" s="10"/>
    </row>
    <row r="200" spans="1:12" ht="38.25" x14ac:dyDescent="0.25">
      <c r="A200" s="66">
        <v>22</v>
      </c>
      <c r="B200" s="95" t="s">
        <v>153</v>
      </c>
      <c r="C200" s="96" t="s">
        <v>154</v>
      </c>
      <c r="D200" s="97">
        <v>9</v>
      </c>
      <c r="E200" s="95" t="s">
        <v>106</v>
      </c>
      <c r="F200" s="98">
        <v>12302</v>
      </c>
      <c r="G200" s="98">
        <v>5028</v>
      </c>
      <c r="H200" s="10">
        <f>ROUND(D200*F200, 0)</f>
        <v>110718</v>
      </c>
      <c r="I200" s="10">
        <f>ROUND(D200*G200, 0)</f>
        <v>45252</v>
      </c>
      <c r="K200" s="132"/>
      <c r="L200" s="132"/>
    </row>
    <row r="201" spans="1:12" ht="15" customHeight="1" x14ac:dyDescent="0.25">
      <c r="A201" s="66"/>
      <c r="B201" s="90"/>
      <c r="C201" s="91"/>
      <c r="D201" s="92"/>
      <c r="E201" s="90"/>
      <c r="F201" s="93"/>
      <c r="G201" s="93"/>
      <c r="H201" s="10"/>
      <c r="I201" s="10"/>
    </row>
    <row r="202" spans="1:12" ht="51" x14ac:dyDescent="0.25">
      <c r="A202" s="66">
        <v>23</v>
      </c>
      <c r="B202" s="74" t="s">
        <v>137</v>
      </c>
      <c r="C202" s="75" t="s">
        <v>138</v>
      </c>
      <c r="D202" s="106">
        <v>4</v>
      </c>
      <c r="E202" s="74" t="s">
        <v>106</v>
      </c>
      <c r="F202" s="77">
        <v>129264</v>
      </c>
      <c r="G202" s="77">
        <v>1832</v>
      </c>
      <c r="H202" s="10">
        <f>ROUND(D202*F202, 0)</f>
        <v>517056</v>
      </c>
      <c r="I202" s="10">
        <f>ROUND(D202*G202, 0)</f>
        <v>7328</v>
      </c>
      <c r="K202" s="132"/>
      <c r="L202" s="132"/>
    </row>
    <row r="203" spans="1:12" x14ac:dyDescent="0.25">
      <c r="A203" s="66"/>
      <c r="B203" s="1"/>
      <c r="C203" s="69"/>
      <c r="D203" s="59"/>
      <c r="E203" s="1"/>
      <c r="F203" s="68"/>
      <c r="G203" s="68"/>
      <c r="H203" s="10"/>
      <c r="I203" s="10"/>
    </row>
    <row r="204" spans="1:12" ht="38.25" x14ac:dyDescent="0.25">
      <c r="A204" s="66">
        <v>24</v>
      </c>
      <c r="B204" s="74" t="s">
        <v>139</v>
      </c>
      <c r="C204" s="75" t="s">
        <v>140</v>
      </c>
      <c r="D204" s="76">
        <v>1</v>
      </c>
      <c r="E204" s="74" t="s">
        <v>141</v>
      </c>
      <c r="F204" s="77">
        <v>0</v>
      </c>
      <c r="G204" s="77">
        <v>150156</v>
      </c>
      <c r="H204" s="10">
        <f>ROUND(D204*F204, 0)</f>
        <v>0</v>
      </c>
      <c r="I204" s="10">
        <f>ROUND(D204*G204, 0)</f>
        <v>150156</v>
      </c>
      <c r="K204" s="132"/>
      <c r="L204" s="132"/>
    </row>
    <row r="206" spans="1:12" x14ac:dyDescent="0.25">
      <c r="A206" s="51"/>
      <c r="B206" s="12"/>
      <c r="C206" s="58"/>
      <c r="D206" s="52"/>
      <c r="E206" s="12"/>
      <c r="F206" s="45"/>
      <c r="G206" s="45"/>
      <c r="H206" s="45">
        <f>ROUND(SUM(H160:H205),0)</f>
        <v>2569325</v>
      </c>
      <c r="I206" s="45">
        <f>ROUND(SUM(I160:I205),0)</f>
        <v>3096013</v>
      </c>
      <c r="K206" s="132"/>
      <c r="L206" s="132"/>
    </row>
    <row r="209" spans="1:12" x14ac:dyDescent="0.25">
      <c r="B209" s="62" t="str">
        <f>B19</f>
        <v>Épületgépészeti szerelés</v>
      </c>
      <c r="C209" s="63"/>
    </row>
    <row r="210" spans="1:12" ht="25.5" x14ac:dyDescent="0.25">
      <c r="A210" s="51" t="s">
        <v>3</v>
      </c>
      <c r="B210" s="12" t="s">
        <v>4</v>
      </c>
      <c r="C210" s="12" t="s">
        <v>5</v>
      </c>
      <c r="D210" s="52" t="s">
        <v>6</v>
      </c>
      <c r="E210" s="12" t="s">
        <v>7</v>
      </c>
      <c r="F210" s="45" t="s">
        <v>8</v>
      </c>
      <c r="G210" s="45" t="s">
        <v>9</v>
      </c>
      <c r="H210" s="45" t="s">
        <v>10</v>
      </c>
      <c r="I210" s="45" t="s">
        <v>11</v>
      </c>
    </row>
    <row r="211" spans="1:12" ht="51" x14ac:dyDescent="0.25">
      <c r="A211" s="122">
        <v>1</v>
      </c>
      <c r="B211" s="119" t="s">
        <v>181</v>
      </c>
      <c r="C211" s="120" t="s">
        <v>182</v>
      </c>
      <c r="D211" s="121">
        <v>130</v>
      </c>
      <c r="E211" s="119" t="s">
        <v>23</v>
      </c>
      <c r="F211" s="121">
        <v>0</v>
      </c>
      <c r="G211" s="121">
        <v>833</v>
      </c>
      <c r="H211" s="10">
        <f>ROUND(D211*F211, 0)</f>
        <v>0</v>
      </c>
      <c r="I211" s="10">
        <f>ROUND(D211*G211, 0)</f>
        <v>108290</v>
      </c>
      <c r="K211" s="132"/>
      <c r="L211" s="132"/>
    </row>
    <row r="212" spans="1:12" x14ac:dyDescent="0.25">
      <c r="A212" s="66"/>
      <c r="B212" s="116"/>
      <c r="C212" s="117"/>
      <c r="D212" s="32"/>
      <c r="E212" s="116"/>
      <c r="F212" s="55"/>
      <c r="G212" s="55"/>
      <c r="H212" s="10"/>
      <c r="I212" s="10"/>
    </row>
    <row r="213" spans="1:12" ht="38.25" x14ac:dyDescent="0.25">
      <c r="A213" s="122">
        <v>2</v>
      </c>
      <c r="B213" s="119" t="s">
        <v>183</v>
      </c>
      <c r="C213" s="120" t="s">
        <v>184</v>
      </c>
      <c r="D213" s="121">
        <v>20</v>
      </c>
      <c r="E213" s="119" t="s">
        <v>23</v>
      </c>
      <c r="F213" s="121">
        <v>0</v>
      </c>
      <c r="G213" s="121">
        <v>700</v>
      </c>
      <c r="H213" s="10">
        <f>ROUND(D213*F213, 0)</f>
        <v>0</v>
      </c>
      <c r="I213" s="10">
        <f>ROUND(D213*G213, 0)</f>
        <v>14000</v>
      </c>
      <c r="K213" s="132"/>
      <c r="L213" s="132"/>
    </row>
    <row r="214" spans="1:12" x14ac:dyDescent="0.25">
      <c r="A214" s="66"/>
      <c r="B214" s="116"/>
      <c r="C214" s="69"/>
      <c r="D214" s="32"/>
      <c r="E214" s="116"/>
      <c r="F214" s="55"/>
      <c r="G214" s="55"/>
      <c r="H214" s="10"/>
      <c r="I214" s="10"/>
    </row>
    <row r="215" spans="1:12" ht="38.25" x14ac:dyDescent="0.25">
      <c r="A215" s="122">
        <v>3</v>
      </c>
      <c r="B215" s="119" t="s">
        <v>185</v>
      </c>
      <c r="C215" s="120" t="s">
        <v>186</v>
      </c>
      <c r="D215" s="121">
        <v>20</v>
      </c>
      <c r="E215" s="119" t="s">
        <v>23</v>
      </c>
      <c r="F215" s="121">
        <v>0</v>
      </c>
      <c r="G215" s="121">
        <v>966</v>
      </c>
      <c r="H215" s="10">
        <f>ROUND(D215*F215, 0)</f>
        <v>0</v>
      </c>
      <c r="I215" s="10">
        <f>ROUND(D215*G215, 0)</f>
        <v>19320</v>
      </c>
      <c r="K215" s="132"/>
      <c r="L215" s="132"/>
    </row>
    <row r="216" spans="1:12" x14ac:dyDescent="0.25">
      <c r="A216" s="66"/>
      <c r="B216" s="116"/>
      <c r="C216" s="69"/>
      <c r="D216" s="59"/>
      <c r="E216" s="116"/>
      <c r="F216" s="68"/>
      <c r="G216" s="68"/>
      <c r="H216" s="111"/>
      <c r="I216" s="111"/>
    </row>
    <row r="217" spans="1:12" ht="25.5" x14ac:dyDescent="0.25">
      <c r="A217" s="122">
        <v>4</v>
      </c>
      <c r="B217" s="119" t="s">
        <v>187</v>
      </c>
      <c r="C217" s="120" t="s">
        <v>188</v>
      </c>
      <c r="D217" s="121">
        <v>10</v>
      </c>
      <c r="E217" s="119" t="s">
        <v>13</v>
      </c>
      <c r="F217" s="121">
        <v>0</v>
      </c>
      <c r="G217" s="121">
        <v>866</v>
      </c>
      <c r="H217" s="111">
        <f>ROUND(D217*F217, 0)</f>
        <v>0</v>
      </c>
      <c r="I217" s="111">
        <f>ROUND(D217*G217, 0)</f>
        <v>8660</v>
      </c>
      <c r="K217" s="132"/>
      <c r="L217" s="132"/>
    </row>
    <row r="218" spans="1:12" x14ac:dyDescent="0.25">
      <c r="A218" s="66"/>
      <c r="B218" s="116"/>
      <c r="C218" s="69"/>
      <c r="D218" s="59"/>
      <c r="E218" s="116"/>
      <c r="F218" s="68"/>
      <c r="G218" s="68"/>
      <c r="H218" s="111"/>
      <c r="I218" s="111"/>
    </row>
    <row r="219" spans="1:12" ht="76.5" x14ac:dyDescent="0.25">
      <c r="A219" s="122">
        <v>5</v>
      </c>
      <c r="B219" s="119" t="s">
        <v>189</v>
      </c>
      <c r="C219" s="120" t="s">
        <v>190</v>
      </c>
      <c r="D219" s="121">
        <v>14</v>
      </c>
      <c r="E219" s="119" t="s">
        <v>23</v>
      </c>
      <c r="F219" s="121">
        <v>849</v>
      </c>
      <c r="G219" s="121">
        <v>1532</v>
      </c>
      <c r="H219" s="111">
        <f>ROUND(D219*F219, 0)</f>
        <v>11886</v>
      </c>
      <c r="I219" s="111">
        <f>ROUND(D219*G219, 0)</f>
        <v>21448</v>
      </c>
      <c r="K219" s="132"/>
      <c r="L219" s="132"/>
    </row>
    <row r="220" spans="1:12" x14ac:dyDescent="0.25">
      <c r="A220" s="66"/>
      <c r="B220" s="116"/>
      <c r="C220" s="69"/>
      <c r="D220" s="59"/>
      <c r="E220" s="116"/>
      <c r="F220" s="68"/>
      <c r="G220" s="68"/>
      <c r="H220" s="111"/>
      <c r="I220" s="111"/>
    </row>
    <row r="221" spans="1:12" ht="76.5" x14ac:dyDescent="0.25">
      <c r="A221" s="122">
        <v>6</v>
      </c>
      <c r="B221" s="119" t="s">
        <v>191</v>
      </c>
      <c r="C221" s="120" t="s">
        <v>192</v>
      </c>
      <c r="D221" s="121">
        <v>28</v>
      </c>
      <c r="E221" s="119" t="s">
        <v>23</v>
      </c>
      <c r="F221" s="121">
        <v>979</v>
      </c>
      <c r="G221" s="121">
        <v>1699</v>
      </c>
      <c r="H221" s="111">
        <f>ROUND(D221*F221, 0)</f>
        <v>27412</v>
      </c>
      <c r="I221" s="111">
        <f>ROUND(D221*G221, 0)</f>
        <v>47572</v>
      </c>
      <c r="K221" s="132"/>
      <c r="L221" s="132"/>
    </row>
    <row r="222" spans="1:12" x14ac:dyDescent="0.25">
      <c r="A222" s="66"/>
      <c r="B222" s="116"/>
      <c r="C222" s="69"/>
      <c r="D222" s="59"/>
      <c r="E222" s="116"/>
      <c r="F222" s="68"/>
      <c r="G222" s="68"/>
      <c r="H222" s="111"/>
      <c r="I222" s="111"/>
      <c r="K222" s="132"/>
      <c r="L222" s="132"/>
    </row>
    <row r="223" spans="1:12" ht="76.5" x14ac:dyDescent="0.25">
      <c r="A223" s="122">
        <v>7</v>
      </c>
      <c r="B223" s="119" t="s">
        <v>193</v>
      </c>
      <c r="C223" s="120" t="s">
        <v>194</v>
      </c>
      <c r="D223" s="121">
        <v>12</v>
      </c>
      <c r="E223" s="119" t="s">
        <v>23</v>
      </c>
      <c r="F223" s="121">
        <v>1281</v>
      </c>
      <c r="G223" s="121">
        <v>1931</v>
      </c>
      <c r="H223" s="111">
        <f>ROUND(D223*F223, 0)</f>
        <v>15372</v>
      </c>
      <c r="I223" s="111">
        <f>ROUND(D223*G223, 0)</f>
        <v>23172</v>
      </c>
      <c r="K223" s="132"/>
      <c r="L223" s="132"/>
    </row>
    <row r="224" spans="1:12" x14ac:dyDescent="0.25">
      <c r="A224" s="66"/>
      <c r="B224" s="116"/>
      <c r="C224" s="69"/>
      <c r="D224" s="59"/>
      <c r="E224" s="116"/>
      <c r="F224" s="68"/>
      <c r="G224" s="68"/>
      <c r="H224" s="111"/>
      <c r="I224" s="111"/>
    </row>
    <row r="225" spans="1:12" ht="51" x14ac:dyDescent="0.25">
      <c r="A225" s="122">
        <v>8</v>
      </c>
      <c r="B225" s="119" t="s">
        <v>195</v>
      </c>
      <c r="C225" s="120" t="s">
        <v>196</v>
      </c>
      <c r="D225" s="121">
        <v>4</v>
      </c>
      <c r="E225" s="119" t="s">
        <v>23</v>
      </c>
      <c r="F225" s="121">
        <v>0</v>
      </c>
      <c r="G225" s="121">
        <v>2197</v>
      </c>
      <c r="H225" s="111">
        <f>ROUND(D225*F225, 0)</f>
        <v>0</v>
      </c>
      <c r="I225" s="111">
        <f>ROUND(D225*G225, 0)</f>
        <v>8788</v>
      </c>
      <c r="K225" s="132"/>
      <c r="L225" s="132"/>
    </row>
    <row r="226" spans="1:12" x14ac:dyDescent="0.25">
      <c r="A226" s="66"/>
      <c r="B226" s="116"/>
      <c r="C226" s="69"/>
      <c r="D226" s="59"/>
      <c r="E226" s="116"/>
      <c r="F226" s="68"/>
      <c r="G226" s="68"/>
      <c r="H226" s="111"/>
      <c r="I226" s="111"/>
    </row>
    <row r="227" spans="1:12" ht="76.5" x14ac:dyDescent="0.25">
      <c r="A227" s="122">
        <v>9</v>
      </c>
      <c r="B227" s="119" t="s">
        <v>197</v>
      </c>
      <c r="C227" s="120" t="s">
        <v>198</v>
      </c>
      <c r="D227" s="121">
        <v>8</v>
      </c>
      <c r="E227" s="119" t="s">
        <v>23</v>
      </c>
      <c r="F227" s="121">
        <v>2084</v>
      </c>
      <c r="G227" s="121">
        <v>2764</v>
      </c>
      <c r="H227" s="111">
        <f>ROUND(D227*F227, 0)</f>
        <v>16672</v>
      </c>
      <c r="I227" s="111">
        <f>ROUND(D227*G227, 0)</f>
        <v>22112</v>
      </c>
      <c r="K227" s="132"/>
      <c r="L227" s="132"/>
    </row>
    <row r="228" spans="1:12" x14ac:dyDescent="0.25">
      <c r="A228" s="66"/>
      <c r="B228" s="116"/>
      <c r="C228" s="69"/>
      <c r="D228" s="59"/>
      <c r="E228" s="116"/>
      <c r="F228" s="68"/>
      <c r="G228" s="68"/>
      <c r="H228" s="111"/>
      <c r="I228" s="111"/>
    </row>
    <row r="229" spans="1:12" ht="76.5" x14ac:dyDescent="0.25">
      <c r="A229" s="122">
        <v>10</v>
      </c>
      <c r="B229" s="119" t="s">
        <v>199</v>
      </c>
      <c r="C229" s="120" t="s">
        <v>200</v>
      </c>
      <c r="D229" s="121">
        <v>2</v>
      </c>
      <c r="E229" s="119" t="s">
        <v>13</v>
      </c>
      <c r="F229" s="121">
        <v>738</v>
      </c>
      <c r="G229" s="121">
        <v>5228</v>
      </c>
      <c r="H229" s="111">
        <f>ROUND(D229*F229, 0)</f>
        <v>1476</v>
      </c>
      <c r="I229" s="111">
        <f>ROUND(D229*G229, 0)</f>
        <v>10456</v>
      </c>
      <c r="K229" s="132"/>
      <c r="L229" s="132"/>
    </row>
    <row r="230" spans="1:12" x14ac:dyDescent="0.25">
      <c r="A230" s="66"/>
      <c r="B230" s="116"/>
      <c r="C230" s="69"/>
      <c r="D230" s="59"/>
      <c r="E230" s="116"/>
      <c r="F230" s="68"/>
      <c r="G230" s="68"/>
      <c r="H230" s="111"/>
      <c r="I230" s="111"/>
    </row>
    <row r="231" spans="1:12" ht="76.5" x14ac:dyDescent="0.25">
      <c r="A231" s="122">
        <v>11</v>
      </c>
      <c r="B231" s="119" t="s">
        <v>201</v>
      </c>
      <c r="C231" s="120" t="s">
        <v>202</v>
      </c>
      <c r="D231" s="121">
        <v>2</v>
      </c>
      <c r="E231" s="119" t="s">
        <v>13</v>
      </c>
      <c r="F231" s="121">
        <v>1071</v>
      </c>
      <c r="G231" s="121">
        <v>5327</v>
      </c>
      <c r="H231" s="111">
        <f>ROUND(D231*F231, 0)</f>
        <v>2142</v>
      </c>
      <c r="I231" s="111">
        <f>ROUND(D231*G231, 0)</f>
        <v>10654</v>
      </c>
      <c r="K231" s="132"/>
      <c r="L231" s="132"/>
    </row>
    <row r="232" spans="1:12" x14ac:dyDescent="0.25">
      <c r="A232" s="66"/>
      <c r="B232" s="116"/>
      <c r="C232" s="69"/>
      <c r="D232" s="59"/>
      <c r="E232" s="116"/>
      <c r="F232" s="68"/>
      <c r="G232" s="68"/>
      <c r="H232" s="111"/>
      <c r="I232" s="111"/>
    </row>
    <row r="233" spans="1:12" ht="63.75" x14ac:dyDescent="0.25">
      <c r="A233" s="122">
        <v>12</v>
      </c>
      <c r="B233" s="119" t="s">
        <v>203</v>
      </c>
      <c r="C233" s="120" t="s">
        <v>204</v>
      </c>
      <c r="D233" s="121">
        <v>2</v>
      </c>
      <c r="E233" s="119" t="s">
        <v>13</v>
      </c>
      <c r="F233" s="121">
        <v>1182</v>
      </c>
      <c r="G233" s="121">
        <v>5327</v>
      </c>
      <c r="H233" s="111">
        <f>ROUND(D233*F233, 0)</f>
        <v>2364</v>
      </c>
      <c r="I233" s="111">
        <f>ROUND(D233*G233, 0)</f>
        <v>10654</v>
      </c>
      <c r="K233" s="132"/>
      <c r="L233" s="132"/>
    </row>
    <row r="234" spans="1:12" x14ac:dyDescent="0.25">
      <c r="A234" s="66"/>
      <c r="B234" s="116"/>
      <c r="C234" s="69"/>
      <c r="D234" s="59"/>
      <c r="E234" s="116"/>
      <c r="F234" s="68"/>
      <c r="G234" s="68"/>
      <c r="H234" s="111"/>
      <c r="I234" s="111"/>
    </row>
    <row r="235" spans="1:12" ht="63.75" x14ac:dyDescent="0.25">
      <c r="A235" s="122">
        <v>13</v>
      </c>
      <c r="B235" s="119" t="s">
        <v>205</v>
      </c>
      <c r="C235" s="120" t="s">
        <v>206</v>
      </c>
      <c r="D235" s="121">
        <v>2</v>
      </c>
      <c r="E235" s="119" t="s">
        <v>13</v>
      </c>
      <c r="F235" s="121">
        <v>3297</v>
      </c>
      <c r="G235" s="121">
        <v>8025</v>
      </c>
      <c r="H235" s="111">
        <f>ROUND(D235*F235, 0)</f>
        <v>6594</v>
      </c>
      <c r="I235" s="111">
        <f>ROUND(D235*G235, 0)</f>
        <v>16050</v>
      </c>
      <c r="K235" s="132"/>
      <c r="L235" s="132"/>
    </row>
    <row r="236" spans="1:12" x14ac:dyDescent="0.25">
      <c r="A236" s="66"/>
      <c r="B236" s="116"/>
      <c r="C236" s="69"/>
      <c r="D236" s="59"/>
      <c r="E236" s="116"/>
      <c r="F236" s="68"/>
      <c r="G236" s="68"/>
      <c r="H236" s="111"/>
      <c r="I236" s="111"/>
    </row>
    <row r="237" spans="1:12" ht="38.25" x14ac:dyDescent="0.25">
      <c r="A237" s="122">
        <v>14</v>
      </c>
      <c r="B237" s="119" t="s">
        <v>207</v>
      </c>
      <c r="C237" s="120" t="s">
        <v>208</v>
      </c>
      <c r="D237" s="121">
        <v>1</v>
      </c>
      <c r="E237" s="119" t="s">
        <v>90</v>
      </c>
      <c r="F237" s="121">
        <v>0</v>
      </c>
      <c r="G237" s="121">
        <v>39954</v>
      </c>
      <c r="H237" s="111">
        <f>ROUND(D237*F237, 0)</f>
        <v>0</v>
      </c>
      <c r="I237" s="111">
        <f>ROUND(D237*G237, 0)</f>
        <v>39954</v>
      </c>
      <c r="K237" s="132"/>
      <c r="L237" s="132"/>
    </row>
    <row r="238" spans="1:12" x14ac:dyDescent="0.25">
      <c r="A238" s="66"/>
      <c r="B238" s="116"/>
      <c r="C238" s="69"/>
      <c r="D238" s="59"/>
      <c r="E238" s="116"/>
      <c r="F238" s="68"/>
      <c r="G238" s="68"/>
      <c r="H238" s="111"/>
      <c r="I238" s="111"/>
    </row>
    <row r="239" spans="1:12" ht="89.25" x14ac:dyDescent="0.25">
      <c r="A239" s="122">
        <v>15</v>
      </c>
      <c r="B239" s="119" t="s">
        <v>209</v>
      </c>
      <c r="C239" s="120" t="s">
        <v>210</v>
      </c>
      <c r="D239" s="121">
        <v>76</v>
      </c>
      <c r="E239" s="119" t="s">
        <v>23</v>
      </c>
      <c r="F239" s="121">
        <v>3740</v>
      </c>
      <c r="G239" s="121">
        <v>466</v>
      </c>
      <c r="H239" s="111">
        <f>ROUND(D239*F239, 0)</f>
        <v>284240</v>
      </c>
      <c r="I239" s="111">
        <f>ROUND(D239*G239, 0)</f>
        <v>35416</v>
      </c>
      <c r="K239" s="132"/>
      <c r="L239" s="132"/>
    </row>
    <row r="240" spans="1:12" ht="15" x14ac:dyDescent="0.25">
      <c r="A240" s="118"/>
      <c r="B240" s="118"/>
      <c r="C240" s="120" t="s">
        <v>211</v>
      </c>
      <c r="D240" s="118"/>
      <c r="E240" s="118"/>
      <c r="F240" s="118"/>
      <c r="G240" s="118"/>
      <c r="H240" s="111"/>
      <c r="I240" s="111"/>
    </row>
    <row r="241" spans="1:12" x14ac:dyDescent="0.25">
      <c r="A241" s="66"/>
      <c r="B241" s="116"/>
      <c r="C241" s="69"/>
      <c r="D241" s="59"/>
      <c r="E241" s="116"/>
      <c r="F241" s="68"/>
      <c r="G241" s="68"/>
      <c r="H241" s="111"/>
      <c r="I241" s="111"/>
    </row>
    <row r="242" spans="1:12" ht="89.25" x14ac:dyDescent="0.25">
      <c r="A242" s="122">
        <v>16</v>
      </c>
      <c r="B242" s="119" t="s">
        <v>212</v>
      </c>
      <c r="C242" s="120" t="s">
        <v>213</v>
      </c>
      <c r="D242" s="121">
        <v>40</v>
      </c>
      <c r="E242" s="119" t="s">
        <v>23</v>
      </c>
      <c r="F242" s="121">
        <v>6881</v>
      </c>
      <c r="G242" s="121">
        <v>533</v>
      </c>
      <c r="H242" s="111">
        <f>ROUND(D242*F242, 0)</f>
        <v>275240</v>
      </c>
      <c r="I242" s="111">
        <f>ROUND(D242*G242, 0)</f>
        <v>21320</v>
      </c>
      <c r="K242" s="132"/>
      <c r="L242" s="132"/>
    </row>
    <row r="243" spans="1:12" ht="15" x14ac:dyDescent="0.25">
      <c r="A243" s="118"/>
      <c r="B243" s="118"/>
      <c r="C243" s="120" t="s">
        <v>214</v>
      </c>
      <c r="D243" s="118"/>
      <c r="E243" s="118"/>
      <c r="F243" s="118"/>
      <c r="G243" s="118"/>
      <c r="H243" s="111"/>
      <c r="I243" s="111"/>
    </row>
    <row r="244" spans="1:12" x14ac:dyDescent="0.25">
      <c r="A244" s="66"/>
      <c r="B244" s="116"/>
      <c r="C244" s="69"/>
      <c r="D244" s="59"/>
      <c r="E244" s="116"/>
      <c r="F244" s="68"/>
      <c r="G244" s="68"/>
      <c r="H244" s="111"/>
      <c r="I244" s="111"/>
    </row>
    <row r="245" spans="1:12" ht="89.25" x14ac:dyDescent="0.25">
      <c r="A245" s="122">
        <v>17</v>
      </c>
      <c r="B245" s="119" t="s">
        <v>215</v>
      </c>
      <c r="C245" s="120" t="s">
        <v>216</v>
      </c>
      <c r="D245" s="121">
        <v>40</v>
      </c>
      <c r="E245" s="119" t="s">
        <v>23</v>
      </c>
      <c r="F245" s="121">
        <v>10955</v>
      </c>
      <c r="G245" s="121">
        <v>567</v>
      </c>
      <c r="H245" s="111">
        <f>ROUND(D245*F245, 0)</f>
        <v>438200</v>
      </c>
      <c r="I245" s="111">
        <f>ROUND(D245*G245, 0)</f>
        <v>22680</v>
      </c>
      <c r="K245" s="132"/>
      <c r="L245" s="132"/>
    </row>
    <row r="246" spans="1:12" ht="15" x14ac:dyDescent="0.25">
      <c r="A246" s="118"/>
      <c r="B246" s="118"/>
      <c r="C246" s="120" t="s">
        <v>217</v>
      </c>
      <c r="D246" s="118"/>
      <c r="E246" s="118"/>
      <c r="F246" s="118"/>
      <c r="G246" s="118"/>
      <c r="H246" s="111"/>
      <c r="I246" s="111"/>
    </row>
    <row r="247" spans="1:12" x14ac:dyDescent="0.25">
      <c r="A247" s="66"/>
      <c r="B247" s="116"/>
      <c r="C247" s="69"/>
      <c r="D247" s="59"/>
      <c r="E247" s="116"/>
      <c r="F247" s="68"/>
      <c r="G247" s="68"/>
      <c r="H247" s="111"/>
      <c r="I247" s="111"/>
    </row>
    <row r="248" spans="1:12" ht="89.25" x14ac:dyDescent="0.25">
      <c r="A248" s="122">
        <v>18</v>
      </c>
      <c r="B248" s="119" t="s">
        <v>218</v>
      </c>
      <c r="C248" s="120" t="s">
        <v>219</v>
      </c>
      <c r="D248" s="121">
        <v>20</v>
      </c>
      <c r="E248" s="119" t="s">
        <v>23</v>
      </c>
      <c r="F248" s="121">
        <v>20516</v>
      </c>
      <c r="G248" s="121">
        <v>700</v>
      </c>
      <c r="H248" s="111">
        <f>ROUND(D248*F248, 0)</f>
        <v>410320</v>
      </c>
      <c r="I248" s="111">
        <f>ROUND(D248*G248, 0)</f>
        <v>14000</v>
      </c>
      <c r="K248" s="132"/>
      <c r="L248" s="132"/>
    </row>
    <row r="249" spans="1:12" ht="15" x14ac:dyDescent="0.25">
      <c r="A249" s="118"/>
      <c r="B249" s="118"/>
      <c r="C249" s="120" t="s">
        <v>220</v>
      </c>
      <c r="D249" s="118"/>
      <c r="E249" s="118"/>
      <c r="F249" s="118"/>
      <c r="G249" s="118"/>
      <c r="H249" s="111"/>
      <c r="I249" s="111"/>
    </row>
    <row r="250" spans="1:12" x14ac:dyDescent="0.25">
      <c r="A250" s="66"/>
      <c r="B250" s="116"/>
      <c r="C250" s="69"/>
      <c r="D250" s="59"/>
      <c r="E250" s="116"/>
      <c r="F250" s="68"/>
      <c r="G250" s="68"/>
      <c r="H250" s="111"/>
      <c r="I250" s="111"/>
    </row>
    <row r="251" spans="1:12" ht="76.5" x14ac:dyDescent="0.25">
      <c r="A251" s="122">
        <v>19</v>
      </c>
      <c r="B251" s="119" t="s">
        <v>197</v>
      </c>
      <c r="C251" s="120" t="s">
        <v>221</v>
      </c>
      <c r="D251" s="121">
        <v>3</v>
      </c>
      <c r="E251" s="119" t="s">
        <v>23</v>
      </c>
      <c r="F251" s="121">
        <v>2084</v>
      </c>
      <c r="G251" s="121">
        <v>2764</v>
      </c>
      <c r="H251" s="111">
        <f>ROUND(D251*F251, 0)</f>
        <v>6252</v>
      </c>
      <c r="I251" s="111">
        <f>ROUND(D251*G251, 0)</f>
        <v>8292</v>
      </c>
      <c r="K251" s="132"/>
      <c r="L251" s="132"/>
    </row>
    <row r="252" spans="1:12" ht="51" x14ac:dyDescent="0.25">
      <c r="A252" s="118"/>
      <c r="B252" s="118"/>
      <c r="C252" s="120" t="s">
        <v>222</v>
      </c>
      <c r="D252" s="118"/>
      <c r="E252" s="118"/>
      <c r="F252" s="118"/>
      <c r="G252" s="118"/>
      <c r="H252" s="111"/>
      <c r="I252" s="111"/>
    </row>
    <row r="253" spans="1:12" x14ac:dyDescent="0.25">
      <c r="A253" s="66"/>
      <c r="B253" s="113"/>
      <c r="C253" s="69"/>
      <c r="D253" s="59"/>
      <c r="E253" s="113"/>
      <c r="F253" s="68"/>
      <c r="G253" s="68"/>
      <c r="H253" s="111"/>
      <c r="I253" s="111"/>
    </row>
    <row r="254" spans="1:12" ht="38.25" x14ac:dyDescent="0.25">
      <c r="A254" s="66">
        <v>20</v>
      </c>
      <c r="B254" s="124" t="s">
        <v>223</v>
      </c>
      <c r="C254" s="125" t="s">
        <v>224</v>
      </c>
      <c r="D254" s="126">
        <v>20</v>
      </c>
      <c r="E254" s="124" t="s">
        <v>13</v>
      </c>
      <c r="F254" s="126">
        <v>0</v>
      </c>
      <c r="G254" s="126">
        <v>1166</v>
      </c>
      <c r="H254" s="111">
        <f>ROUND(D254*F254, 0)</f>
        <v>0</v>
      </c>
      <c r="I254" s="111">
        <f>ROUND(D254*G254, 0)</f>
        <v>23320</v>
      </c>
      <c r="K254" s="132"/>
      <c r="L254" s="132"/>
    </row>
    <row r="255" spans="1:12" x14ac:dyDescent="0.25">
      <c r="A255" s="66"/>
      <c r="B255" s="119"/>
      <c r="C255" s="69"/>
      <c r="D255" s="59"/>
      <c r="E255" s="119"/>
      <c r="F255" s="68"/>
      <c r="G255" s="68"/>
      <c r="H255" s="111"/>
      <c r="I255" s="111"/>
    </row>
    <row r="256" spans="1:12" ht="25.5" x14ac:dyDescent="0.25">
      <c r="A256" s="66">
        <v>21</v>
      </c>
      <c r="B256" s="124" t="s">
        <v>225</v>
      </c>
      <c r="C256" s="125" t="s">
        <v>226</v>
      </c>
      <c r="D256" s="126">
        <v>18</v>
      </c>
      <c r="E256" s="124" t="s">
        <v>13</v>
      </c>
      <c r="F256" s="126">
        <v>0</v>
      </c>
      <c r="G256" s="126">
        <v>2530</v>
      </c>
      <c r="H256" s="111">
        <f>ROUND(D256*F256, 0)</f>
        <v>0</v>
      </c>
      <c r="I256" s="111">
        <f>ROUND(D256*G256, 0)</f>
        <v>45540</v>
      </c>
      <c r="K256" s="132"/>
      <c r="L256" s="132"/>
    </row>
    <row r="257" spans="1:12" x14ac:dyDescent="0.25">
      <c r="A257" s="66"/>
      <c r="B257" s="119"/>
      <c r="C257" s="69"/>
      <c r="D257" s="59"/>
      <c r="E257" s="119"/>
      <c r="F257" s="68"/>
      <c r="G257" s="68"/>
      <c r="H257" s="111"/>
      <c r="I257" s="111"/>
    </row>
    <row r="258" spans="1:12" ht="25.5" x14ac:dyDescent="0.25">
      <c r="A258" s="66">
        <v>22</v>
      </c>
      <c r="B258" s="124" t="s">
        <v>227</v>
      </c>
      <c r="C258" s="125" t="s">
        <v>228</v>
      </c>
      <c r="D258" s="126">
        <v>4</v>
      </c>
      <c r="E258" s="124" t="s">
        <v>13</v>
      </c>
      <c r="F258" s="126">
        <v>0</v>
      </c>
      <c r="G258" s="126">
        <v>5927</v>
      </c>
      <c r="H258" s="111">
        <f>ROUND(D258*F258, 0)</f>
        <v>0</v>
      </c>
      <c r="I258" s="111">
        <f>ROUND(D258*G258, 0)</f>
        <v>23708</v>
      </c>
      <c r="K258" s="132"/>
      <c r="L258" s="132"/>
    </row>
    <row r="259" spans="1:12" x14ac:dyDescent="0.25">
      <c r="A259" s="66"/>
      <c r="B259" s="119"/>
      <c r="C259" s="69"/>
      <c r="D259" s="59"/>
      <c r="E259" s="119"/>
      <c r="F259" s="68"/>
      <c r="G259" s="68"/>
      <c r="H259" s="111"/>
      <c r="I259" s="111"/>
    </row>
    <row r="260" spans="1:12" ht="25.5" x14ac:dyDescent="0.25">
      <c r="A260" s="66">
        <v>23</v>
      </c>
      <c r="B260" s="124" t="s">
        <v>229</v>
      </c>
      <c r="C260" s="125" t="s">
        <v>230</v>
      </c>
      <c r="D260" s="126">
        <v>4</v>
      </c>
      <c r="E260" s="124" t="s">
        <v>13</v>
      </c>
      <c r="F260" s="126">
        <v>0</v>
      </c>
      <c r="G260" s="126">
        <v>2897</v>
      </c>
      <c r="H260" s="111">
        <f>ROUND(D260*F260, 0)</f>
        <v>0</v>
      </c>
      <c r="I260" s="111">
        <f>ROUND(D260*G260, 0)</f>
        <v>11588</v>
      </c>
      <c r="K260" s="132"/>
      <c r="L260" s="132"/>
    </row>
    <row r="261" spans="1:12" x14ac:dyDescent="0.25">
      <c r="A261" s="66"/>
      <c r="B261" s="119"/>
      <c r="C261" s="69"/>
      <c r="D261" s="59"/>
      <c r="E261" s="119"/>
      <c r="F261" s="68"/>
      <c r="G261" s="68"/>
      <c r="H261" s="111"/>
      <c r="I261" s="111"/>
    </row>
    <row r="262" spans="1:12" ht="25.5" x14ac:dyDescent="0.25">
      <c r="A262" s="66">
        <v>24</v>
      </c>
      <c r="B262" s="124" t="s">
        <v>231</v>
      </c>
      <c r="C262" s="125" t="s">
        <v>232</v>
      </c>
      <c r="D262" s="126">
        <v>12</v>
      </c>
      <c r="E262" s="124" t="s">
        <v>13</v>
      </c>
      <c r="F262" s="126">
        <v>0</v>
      </c>
      <c r="G262" s="126">
        <v>2930</v>
      </c>
      <c r="H262" s="111">
        <f>ROUND(D262*F262, 0)</f>
        <v>0</v>
      </c>
      <c r="I262" s="111">
        <f>ROUND(D262*G262, 0)</f>
        <v>35160</v>
      </c>
      <c r="K262" s="132"/>
      <c r="L262" s="132"/>
    </row>
    <row r="263" spans="1:12" x14ac:dyDescent="0.25">
      <c r="A263" s="66"/>
      <c r="B263" s="119"/>
      <c r="C263" s="69"/>
      <c r="D263" s="59"/>
      <c r="E263" s="119"/>
      <c r="F263" s="68"/>
      <c r="G263" s="68"/>
      <c r="H263" s="111"/>
      <c r="I263" s="111"/>
    </row>
    <row r="264" spans="1:12" ht="89.25" x14ac:dyDescent="0.25">
      <c r="A264" s="66">
        <v>25</v>
      </c>
      <c r="B264" s="124" t="s">
        <v>233</v>
      </c>
      <c r="C264" s="125" t="s">
        <v>234</v>
      </c>
      <c r="D264" s="126">
        <v>4</v>
      </c>
      <c r="E264" s="124" t="s">
        <v>13</v>
      </c>
      <c r="F264" s="126">
        <v>3463</v>
      </c>
      <c r="G264" s="126">
        <v>1931</v>
      </c>
      <c r="H264" s="111">
        <f>ROUND(D264*F264, 0)</f>
        <v>13852</v>
      </c>
      <c r="I264" s="111">
        <f>ROUND(D264*G264, 0)</f>
        <v>7724</v>
      </c>
      <c r="K264" s="132"/>
      <c r="L264" s="132"/>
    </row>
    <row r="265" spans="1:12" ht="15" x14ac:dyDescent="0.25">
      <c r="A265" s="66"/>
      <c r="B265" s="123"/>
      <c r="C265" s="125" t="s">
        <v>235</v>
      </c>
      <c r="D265" s="123"/>
      <c r="E265" s="123"/>
      <c r="F265" s="123"/>
      <c r="G265" s="123"/>
      <c r="H265" s="111"/>
      <c r="I265" s="111"/>
    </row>
    <row r="266" spans="1:12" x14ac:dyDescent="0.25">
      <c r="A266" s="66"/>
      <c r="B266" s="119"/>
      <c r="C266" s="69"/>
      <c r="D266" s="59"/>
      <c r="E266" s="119"/>
      <c r="F266" s="68"/>
      <c r="G266" s="68"/>
      <c r="H266" s="111"/>
      <c r="I266" s="111"/>
    </row>
    <row r="267" spans="1:12" ht="89.25" x14ac:dyDescent="0.25">
      <c r="A267" s="66">
        <v>26</v>
      </c>
      <c r="B267" s="124" t="s">
        <v>236</v>
      </c>
      <c r="C267" s="125" t="s">
        <v>237</v>
      </c>
      <c r="D267" s="126">
        <v>4</v>
      </c>
      <c r="E267" s="124" t="s">
        <v>13</v>
      </c>
      <c r="F267" s="126">
        <v>6135</v>
      </c>
      <c r="G267" s="126">
        <v>2431</v>
      </c>
      <c r="H267" s="111">
        <f>ROUND(D267*F267, 0)</f>
        <v>24540</v>
      </c>
      <c r="I267" s="111">
        <f>ROUND(D267*G267, 0)</f>
        <v>9724</v>
      </c>
      <c r="K267" s="132"/>
      <c r="L267" s="132"/>
    </row>
    <row r="268" spans="1:12" ht="15" x14ac:dyDescent="0.25">
      <c r="A268" s="66"/>
      <c r="B268" s="123"/>
      <c r="C268" s="125" t="s">
        <v>238</v>
      </c>
      <c r="D268" s="123"/>
      <c r="E268" s="123"/>
      <c r="F268" s="123"/>
      <c r="G268" s="123"/>
      <c r="H268" s="111"/>
      <c r="I268" s="111"/>
    </row>
    <row r="269" spans="1:12" x14ac:dyDescent="0.25">
      <c r="A269" s="66"/>
      <c r="B269" s="119"/>
      <c r="C269" s="69"/>
      <c r="D269" s="59"/>
      <c r="E269" s="119"/>
      <c r="F269" s="68"/>
      <c r="G269" s="68"/>
      <c r="H269" s="111"/>
      <c r="I269" s="111"/>
    </row>
    <row r="270" spans="1:12" ht="76.5" x14ac:dyDescent="0.25">
      <c r="A270" s="66">
        <v>27</v>
      </c>
      <c r="B270" s="124" t="s">
        <v>239</v>
      </c>
      <c r="C270" s="125" t="s">
        <v>240</v>
      </c>
      <c r="D270" s="126">
        <v>4</v>
      </c>
      <c r="E270" s="124" t="s">
        <v>13</v>
      </c>
      <c r="F270" s="126">
        <v>14232</v>
      </c>
      <c r="G270" s="126">
        <v>1665</v>
      </c>
      <c r="H270" s="111">
        <f>ROUND(D270*F270, 0)</f>
        <v>56928</v>
      </c>
      <c r="I270" s="111">
        <f>ROUND(D270*G270, 0)</f>
        <v>6660</v>
      </c>
      <c r="K270" s="132"/>
      <c r="L270" s="132"/>
    </row>
    <row r="271" spans="1:12" x14ac:dyDescent="0.25">
      <c r="A271" s="66"/>
      <c r="B271" s="119"/>
      <c r="C271" s="69"/>
      <c r="D271" s="59"/>
      <c r="E271" s="119"/>
      <c r="F271" s="68"/>
      <c r="G271" s="68"/>
      <c r="H271" s="111"/>
      <c r="I271" s="111"/>
    </row>
    <row r="272" spans="1:12" ht="76.5" x14ac:dyDescent="0.25">
      <c r="A272" s="66">
        <v>28</v>
      </c>
      <c r="B272" s="124" t="s">
        <v>241</v>
      </c>
      <c r="C272" s="125" t="s">
        <v>242</v>
      </c>
      <c r="D272" s="126">
        <v>8</v>
      </c>
      <c r="E272" s="124" t="s">
        <v>13</v>
      </c>
      <c r="F272" s="126">
        <v>13457</v>
      </c>
      <c r="G272" s="126">
        <v>5327</v>
      </c>
      <c r="H272" s="111">
        <f>ROUND(D272*F272, 0)</f>
        <v>107656</v>
      </c>
      <c r="I272" s="111">
        <f>ROUND(D272*G272, 0)</f>
        <v>42616</v>
      </c>
      <c r="K272" s="132"/>
      <c r="L272" s="132"/>
    </row>
    <row r="273" spans="1:12" x14ac:dyDescent="0.25">
      <c r="A273" s="66"/>
      <c r="B273" s="119"/>
      <c r="C273" s="69"/>
      <c r="D273" s="59"/>
      <c r="E273" s="119"/>
      <c r="F273" s="68"/>
      <c r="G273" s="68"/>
      <c r="H273" s="111"/>
      <c r="I273" s="111"/>
    </row>
    <row r="274" spans="1:12" ht="63.75" x14ac:dyDescent="0.25">
      <c r="A274" s="66">
        <v>29</v>
      </c>
      <c r="B274" s="124" t="s">
        <v>243</v>
      </c>
      <c r="C274" s="125" t="s">
        <v>244</v>
      </c>
      <c r="D274" s="126">
        <v>4</v>
      </c>
      <c r="E274" s="124" t="s">
        <v>13</v>
      </c>
      <c r="F274" s="126">
        <v>26265</v>
      </c>
      <c r="G274" s="126">
        <v>4994</v>
      </c>
      <c r="H274" s="111">
        <f>ROUND(D274*F274, 0)</f>
        <v>105060</v>
      </c>
      <c r="I274" s="111">
        <f>ROUND(D274*G274, 0)</f>
        <v>19976</v>
      </c>
      <c r="K274" s="132"/>
      <c r="L274" s="132"/>
    </row>
    <row r="275" spans="1:12" x14ac:dyDescent="0.25">
      <c r="A275" s="66"/>
      <c r="B275" s="119"/>
      <c r="C275" s="69"/>
      <c r="D275" s="59"/>
      <c r="E275" s="119"/>
      <c r="F275" s="68"/>
      <c r="G275" s="68"/>
      <c r="H275" s="111"/>
      <c r="I275" s="111"/>
    </row>
    <row r="276" spans="1:12" ht="51" x14ac:dyDescent="0.25">
      <c r="A276" s="66">
        <v>30</v>
      </c>
      <c r="B276" s="124" t="s">
        <v>245</v>
      </c>
      <c r="C276" s="125" t="s">
        <v>246</v>
      </c>
      <c r="D276" s="126">
        <v>8</v>
      </c>
      <c r="E276" s="124" t="s">
        <v>13</v>
      </c>
      <c r="F276" s="126">
        <v>10563</v>
      </c>
      <c r="G276" s="126">
        <v>1499</v>
      </c>
      <c r="H276" s="111">
        <f>ROUND(D276*F276, 0)</f>
        <v>84504</v>
      </c>
      <c r="I276" s="111">
        <f>ROUND(D276*G276, 0)</f>
        <v>11992</v>
      </c>
      <c r="K276" s="132"/>
      <c r="L276" s="132"/>
    </row>
    <row r="277" spans="1:12" x14ac:dyDescent="0.25">
      <c r="A277" s="66"/>
      <c r="B277" s="119"/>
      <c r="C277" s="69"/>
      <c r="D277" s="59"/>
      <c r="E277" s="119"/>
      <c r="F277" s="68"/>
      <c r="G277" s="68"/>
      <c r="H277" s="111"/>
      <c r="I277" s="111"/>
    </row>
    <row r="278" spans="1:12" ht="76.5" x14ac:dyDescent="0.25">
      <c r="A278" s="66">
        <v>31</v>
      </c>
      <c r="B278" s="124" t="s">
        <v>247</v>
      </c>
      <c r="C278" s="125" t="s">
        <v>248</v>
      </c>
      <c r="D278" s="126">
        <v>4</v>
      </c>
      <c r="E278" s="124" t="s">
        <v>13</v>
      </c>
      <c r="F278" s="126">
        <v>16893</v>
      </c>
      <c r="G278" s="126">
        <v>5460</v>
      </c>
      <c r="H278" s="111">
        <f>ROUND(D278*F278, 0)</f>
        <v>67572</v>
      </c>
      <c r="I278" s="111">
        <f>ROUND(D278*G278, 0)</f>
        <v>21840</v>
      </c>
      <c r="K278" s="132"/>
      <c r="L278" s="132"/>
    </row>
    <row r="279" spans="1:12" x14ac:dyDescent="0.25">
      <c r="A279" s="66"/>
      <c r="B279" s="119"/>
      <c r="C279" s="69"/>
      <c r="D279" s="59"/>
      <c r="E279" s="119"/>
      <c r="F279" s="68"/>
      <c r="G279" s="68"/>
      <c r="H279" s="111"/>
      <c r="I279" s="111"/>
    </row>
    <row r="280" spans="1:12" ht="38.25" x14ac:dyDescent="0.25">
      <c r="A280" s="66">
        <v>32</v>
      </c>
      <c r="B280" s="124" t="s">
        <v>249</v>
      </c>
      <c r="C280" s="125" t="s">
        <v>250</v>
      </c>
      <c r="D280" s="126">
        <v>4</v>
      </c>
      <c r="E280" s="124" t="s">
        <v>13</v>
      </c>
      <c r="F280" s="126">
        <v>9832</v>
      </c>
      <c r="G280" s="126">
        <v>900</v>
      </c>
      <c r="H280" s="111">
        <f>ROUND(D280*F280, 0)</f>
        <v>39328</v>
      </c>
      <c r="I280" s="111">
        <f>ROUND(D280*G280, 0)</f>
        <v>3600</v>
      </c>
      <c r="K280" s="132"/>
      <c r="L280" s="132"/>
    </row>
    <row r="281" spans="1:12" x14ac:dyDescent="0.25">
      <c r="A281" s="66"/>
      <c r="B281" s="119"/>
      <c r="C281" s="69"/>
      <c r="D281" s="59"/>
      <c r="E281" s="119"/>
      <c r="F281" s="68"/>
      <c r="G281" s="68"/>
      <c r="H281" s="111"/>
      <c r="I281" s="111"/>
    </row>
    <row r="282" spans="1:12" ht="63.75" x14ac:dyDescent="0.25">
      <c r="A282" s="66">
        <v>33</v>
      </c>
      <c r="B282" s="124" t="s">
        <v>251</v>
      </c>
      <c r="C282" s="125" t="s">
        <v>252</v>
      </c>
      <c r="D282" s="126">
        <v>4</v>
      </c>
      <c r="E282" s="124" t="s">
        <v>13</v>
      </c>
      <c r="F282" s="126">
        <v>8231</v>
      </c>
      <c r="G282" s="126">
        <v>567</v>
      </c>
      <c r="H282" s="111">
        <f>ROUND(D282*F282, 0)</f>
        <v>32924</v>
      </c>
      <c r="I282" s="111">
        <f>ROUND(D282*G282, 0)</f>
        <v>2268</v>
      </c>
      <c r="K282" s="132"/>
      <c r="L282" s="132"/>
    </row>
    <row r="283" spans="1:12" x14ac:dyDescent="0.25">
      <c r="A283" s="66"/>
      <c r="B283" s="119"/>
      <c r="C283" s="69"/>
      <c r="D283" s="59"/>
      <c r="E283" s="119"/>
      <c r="F283" s="68"/>
      <c r="G283" s="68"/>
      <c r="H283" s="111"/>
      <c r="I283" s="111"/>
    </row>
    <row r="284" spans="1:12" ht="51" x14ac:dyDescent="0.25">
      <c r="A284" s="66">
        <v>34</v>
      </c>
      <c r="B284" s="124" t="s">
        <v>253</v>
      </c>
      <c r="C284" s="125" t="s">
        <v>254</v>
      </c>
      <c r="D284" s="126">
        <v>28</v>
      </c>
      <c r="E284" s="124" t="s">
        <v>13</v>
      </c>
      <c r="F284" s="126">
        <v>977</v>
      </c>
      <c r="G284" s="126">
        <v>1798</v>
      </c>
      <c r="H284" s="111">
        <f>ROUND(D284*F284, 0)</f>
        <v>27356</v>
      </c>
      <c r="I284" s="111">
        <f>ROUND(D284*G284, 0)</f>
        <v>50344</v>
      </c>
      <c r="K284" s="132"/>
      <c r="L284" s="132"/>
    </row>
    <row r="285" spans="1:12" x14ac:dyDescent="0.25">
      <c r="A285" s="66"/>
      <c r="B285" s="119"/>
      <c r="C285" s="69"/>
      <c r="D285" s="59"/>
      <c r="E285" s="119"/>
      <c r="F285" s="68"/>
      <c r="G285" s="68"/>
      <c r="H285" s="111"/>
      <c r="I285" s="111"/>
    </row>
    <row r="286" spans="1:12" ht="38.25" x14ac:dyDescent="0.25">
      <c r="A286" s="66">
        <v>35</v>
      </c>
      <c r="B286" s="124" t="s">
        <v>255</v>
      </c>
      <c r="C286" s="125" t="s">
        <v>256</v>
      </c>
      <c r="D286" s="126">
        <v>4</v>
      </c>
      <c r="E286" s="124" t="s">
        <v>13</v>
      </c>
      <c r="F286" s="126">
        <v>2237</v>
      </c>
      <c r="G286" s="126">
        <v>1798</v>
      </c>
      <c r="H286" s="111">
        <f>ROUND(D286*F286, 0)</f>
        <v>8948</v>
      </c>
      <c r="I286" s="111">
        <f>ROUND(D286*G286, 0)</f>
        <v>7192</v>
      </c>
      <c r="K286" s="132"/>
      <c r="L286" s="132"/>
    </row>
    <row r="287" spans="1:12" x14ac:dyDescent="0.25">
      <c r="A287" s="66"/>
      <c r="B287" s="119"/>
      <c r="C287" s="69"/>
      <c r="D287" s="59"/>
      <c r="E287" s="119"/>
      <c r="F287" s="68"/>
      <c r="G287" s="68"/>
      <c r="H287" s="111"/>
      <c r="I287" s="111"/>
    </row>
    <row r="288" spans="1:12" ht="51" x14ac:dyDescent="0.25">
      <c r="A288" s="66">
        <v>36</v>
      </c>
      <c r="B288" s="124" t="s">
        <v>257</v>
      </c>
      <c r="C288" s="125" t="s">
        <v>258</v>
      </c>
      <c r="D288" s="126">
        <v>4</v>
      </c>
      <c r="E288" s="124" t="s">
        <v>13</v>
      </c>
      <c r="F288" s="126">
        <v>7227</v>
      </c>
      <c r="G288" s="126">
        <v>1765</v>
      </c>
      <c r="H288" s="111">
        <f>ROUND(D288*F288, 0)</f>
        <v>28908</v>
      </c>
      <c r="I288" s="111">
        <f>ROUND(D288*G288, 0)</f>
        <v>7060</v>
      </c>
      <c r="K288" s="132"/>
      <c r="L288" s="132"/>
    </row>
    <row r="289" spans="1:12" x14ac:dyDescent="0.25">
      <c r="A289" s="66"/>
      <c r="B289" s="119"/>
      <c r="C289" s="69"/>
      <c r="D289" s="59"/>
      <c r="E289" s="119"/>
      <c r="F289" s="68"/>
      <c r="G289" s="68"/>
      <c r="H289" s="111"/>
      <c r="I289" s="111"/>
    </row>
    <row r="290" spans="1:12" ht="76.5" x14ac:dyDescent="0.25">
      <c r="A290" s="66">
        <v>37</v>
      </c>
      <c r="B290" s="124" t="s">
        <v>259</v>
      </c>
      <c r="C290" s="125" t="s">
        <v>260</v>
      </c>
      <c r="D290" s="126">
        <v>8</v>
      </c>
      <c r="E290" s="124" t="s">
        <v>13</v>
      </c>
      <c r="F290" s="126">
        <v>13057</v>
      </c>
      <c r="G290" s="126">
        <v>5394</v>
      </c>
      <c r="H290" s="111">
        <f>ROUND(D290*F290, 0)</f>
        <v>104456</v>
      </c>
      <c r="I290" s="111">
        <f>ROUND(D290*G290, 0)</f>
        <v>43152</v>
      </c>
      <c r="K290" s="132"/>
      <c r="L290" s="132"/>
    </row>
    <row r="291" spans="1:12" ht="15" x14ac:dyDescent="0.25">
      <c r="A291" s="66"/>
      <c r="B291" s="123"/>
      <c r="C291" s="125" t="s">
        <v>261</v>
      </c>
      <c r="D291" s="123"/>
      <c r="E291" s="123"/>
      <c r="F291" s="123"/>
      <c r="G291" s="123"/>
      <c r="H291" s="111"/>
      <c r="I291" s="111"/>
    </row>
    <row r="292" spans="1:12" x14ac:dyDescent="0.25">
      <c r="A292" s="66"/>
      <c r="B292" s="119"/>
      <c r="C292" s="69"/>
      <c r="D292" s="59"/>
      <c r="E292" s="119"/>
      <c r="F292" s="68"/>
      <c r="G292" s="68"/>
      <c r="H292" s="111"/>
      <c r="I292" s="111"/>
    </row>
    <row r="293" spans="1:12" ht="76.5" x14ac:dyDescent="0.25">
      <c r="A293" s="66">
        <v>38</v>
      </c>
      <c r="B293" s="124" t="s">
        <v>262</v>
      </c>
      <c r="C293" s="125" t="s">
        <v>263</v>
      </c>
      <c r="D293" s="126">
        <v>4</v>
      </c>
      <c r="E293" s="124" t="s">
        <v>13</v>
      </c>
      <c r="F293" s="126">
        <v>16141</v>
      </c>
      <c r="G293" s="126">
        <v>5394</v>
      </c>
      <c r="H293" s="111">
        <f>ROUND(D293*F293, 0)</f>
        <v>64564</v>
      </c>
      <c r="I293" s="111">
        <f>ROUND(D293*G293, 0)</f>
        <v>21576</v>
      </c>
      <c r="K293" s="132"/>
      <c r="L293" s="132"/>
    </row>
    <row r="294" spans="1:12" ht="15" x14ac:dyDescent="0.25">
      <c r="A294" s="66"/>
      <c r="B294" s="123"/>
      <c r="C294" s="125" t="s">
        <v>264</v>
      </c>
      <c r="D294" s="123"/>
      <c r="E294" s="123"/>
      <c r="F294" s="123"/>
      <c r="G294" s="123"/>
      <c r="H294" s="111"/>
      <c r="I294" s="111"/>
    </row>
    <row r="295" spans="1:12" x14ac:dyDescent="0.25">
      <c r="A295" s="66"/>
      <c r="B295" s="119"/>
      <c r="C295" s="69"/>
      <c r="D295" s="59"/>
      <c r="E295" s="119"/>
      <c r="F295" s="68"/>
      <c r="G295" s="68"/>
      <c r="H295" s="111"/>
      <c r="I295" s="111"/>
    </row>
    <row r="296" spans="1:12" ht="76.5" x14ac:dyDescent="0.25">
      <c r="A296" s="66">
        <v>39</v>
      </c>
      <c r="B296" s="124" t="s">
        <v>265</v>
      </c>
      <c r="C296" s="125" t="s">
        <v>266</v>
      </c>
      <c r="D296" s="126">
        <v>12</v>
      </c>
      <c r="E296" s="124" t="s">
        <v>13</v>
      </c>
      <c r="F296" s="126">
        <v>177018</v>
      </c>
      <c r="G296" s="126">
        <v>3796</v>
      </c>
      <c r="H296" s="111">
        <f>ROUND(D296*F296, 0)</f>
        <v>2124216</v>
      </c>
      <c r="I296" s="111">
        <f>ROUND(D296*G296, 0)</f>
        <v>45552</v>
      </c>
      <c r="K296" s="132"/>
      <c r="L296" s="132"/>
    </row>
    <row r="297" spans="1:12" ht="76.5" x14ac:dyDescent="0.25">
      <c r="A297" s="66"/>
      <c r="B297" s="123"/>
      <c r="C297" s="125" t="s">
        <v>267</v>
      </c>
      <c r="D297" s="123"/>
      <c r="E297" s="123"/>
      <c r="F297" s="123"/>
      <c r="G297" s="123"/>
      <c r="H297" s="111"/>
      <c r="I297" s="111"/>
    </row>
    <row r="298" spans="1:12" ht="25.5" x14ac:dyDescent="0.25">
      <c r="A298" s="66"/>
      <c r="B298" s="123"/>
      <c r="C298" s="125" t="s">
        <v>268</v>
      </c>
      <c r="D298" s="123"/>
      <c r="E298" s="123"/>
      <c r="F298" s="123"/>
      <c r="G298" s="123"/>
      <c r="H298" s="111"/>
      <c r="I298" s="111"/>
    </row>
    <row r="299" spans="1:12" x14ac:dyDescent="0.25">
      <c r="A299" s="66"/>
      <c r="B299" s="119"/>
      <c r="C299" s="69"/>
      <c r="D299" s="59"/>
      <c r="E299" s="119"/>
      <c r="F299" s="68"/>
      <c r="G299" s="68"/>
      <c r="H299" s="111"/>
      <c r="I299" s="111"/>
    </row>
    <row r="300" spans="1:12" ht="51" x14ac:dyDescent="0.25">
      <c r="A300" s="66">
        <v>40</v>
      </c>
      <c r="B300" s="124" t="s">
        <v>269</v>
      </c>
      <c r="C300" s="125" t="s">
        <v>270</v>
      </c>
      <c r="D300" s="126">
        <v>4</v>
      </c>
      <c r="E300" s="124" t="s">
        <v>13</v>
      </c>
      <c r="F300" s="126">
        <v>3973</v>
      </c>
      <c r="G300" s="126">
        <v>1931</v>
      </c>
      <c r="H300" s="111">
        <f>ROUND(D300*F300, 0)</f>
        <v>15892</v>
      </c>
      <c r="I300" s="111">
        <f>ROUND(D300*G300, 0)</f>
        <v>7724</v>
      </c>
      <c r="K300" s="132"/>
      <c r="L300" s="132"/>
    </row>
    <row r="301" spans="1:12" x14ac:dyDescent="0.25">
      <c r="A301" s="66"/>
      <c r="B301" s="119"/>
      <c r="C301" s="69"/>
      <c r="D301" s="59"/>
      <c r="E301" s="119"/>
      <c r="F301" s="68"/>
      <c r="G301" s="68"/>
      <c r="H301" s="111"/>
      <c r="I301" s="111"/>
    </row>
    <row r="302" spans="1:12" ht="51" x14ac:dyDescent="0.25">
      <c r="A302" s="66">
        <v>41</v>
      </c>
      <c r="B302" s="124" t="s">
        <v>271</v>
      </c>
      <c r="C302" s="125" t="s">
        <v>272</v>
      </c>
      <c r="D302" s="126">
        <v>12</v>
      </c>
      <c r="E302" s="124" t="s">
        <v>13</v>
      </c>
      <c r="F302" s="126">
        <v>3074</v>
      </c>
      <c r="G302" s="126">
        <v>2631</v>
      </c>
      <c r="H302" s="111">
        <f>ROUND(D302*F302, 0)</f>
        <v>36888</v>
      </c>
      <c r="I302" s="111">
        <f>ROUND(D302*G302, 0)</f>
        <v>31572</v>
      </c>
      <c r="K302" s="132"/>
      <c r="L302" s="132"/>
    </row>
    <row r="303" spans="1:12" x14ac:dyDescent="0.25">
      <c r="A303" s="66"/>
      <c r="B303" s="119"/>
      <c r="C303" s="69"/>
      <c r="D303" s="59"/>
      <c r="E303" s="119"/>
      <c r="F303" s="68"/>
      <c r="G303" s="68"/>
      <c r="H303" s="111"/>
      <c r="I303" s="111"/>
    </row>
    <row r="304" spans="1:12" ht="51" x14ac:dyDescent="0.25">
      <c r="A304" s="66">
        <v>42</v>
      </c>
      <c r="B304" s="124" t="s">
        <v>273</v>
      </c>
      <c r="C304" s="125" t="s">
        <v>274</v>
      </c>
      <c r="D304" s="126">
        <v>12</v>
      </c>
      <c r="E304" s="124" t="s">
        <v>13</v>
      </c>
      <c r="F304" s="126">
        <v>5336</v>
      </c>
      <c r="G304" s="126">
        <v>2631</v>
      </c>
      <c r="H304" s="111">
        <f>ROUND(D304*F304, 0)</f>
        <v>64032</v>
      </c>
      <c r="I304" s="111">
        <f>ROUND(D304*G304, 0)</f>
        <v>31572</v>
      </c>
      <c r="K304" s="132"/>
      <c r="L304" s="132"/>
    </row>
    <row r="305" spans="1:12" x14ac:dyDescent="0.25">
      <c r="A305" s="66"/>
      <c r="B305" s="119"/>
      <c r="C305" s="69"/>
      <c r="D305" s="59"/>
      <c r="E305" s="119"/>
      <c r="F305" s="68"/>
      <c r="G305" s="68"/>
      <c r="H305" s="111"/>
      <c r="I305" s="111"/>
    </row>
    <row r="306" spans="1:12" ht="25.5" x14ac:dyDescent="0.25">
      <c r="A306" s="66">
        <v>43</v>
      </c>
      <c r="B306" s="124" t="s">
        <v>275</v>
      </c>
      <c r="C306" s="125" t="s">
        <v>276</v>
      </c>
      <c r="D306" s="126">
        <v>6</v>
      </c>
      <c r="E306" s="124" t="s">
        <v>13</v>
      </c>
      <c r="F306" s="126">
        <v>0</v>
      </c>
      <c r="G306" s="126">
        <v>2197</v>
      </c>
      <c r="H306" s="111">
        <f>ROUND(D306*F306, 0)</f>
        <v>0</v>
      </c>
      <c r="I306" s="111">
        <f>ROUND(D306*G306, 0)</f>
        <v>13182</v>
      </c>
      <c r="K306" s="132"/>
      <c r="L306" s="132"/>
    </row>
    <row r="307" spans="1:12" x14ac:dyDescent="0.25">
      <c r="A307" s="66"/>
      <c r="B307" s="119"/>
      <c r="C307" s="69"/>
      <c r="D307" s="59"/>
      <c r="E307" s="119"/>
      <c r="F307" s="68"/>
      <c r="G307" s="68"/>
      <c r="H307" s="111"/>
      <c r="I307" s="111"/>
    </row>
    <row r="308" spans="1:12" ht="38.25" x14ac:dyDescent="0.25">
      <c r="A308" s="66">
        <v>44</v>
      </c>
      <c r="B308" s="124" t="s">
        <v>277</v>
      </c>
      <c r="C308" s="125" t="s">
        <v>278</v>
      </c>
      <c r="D308" s="126">
        <v>11</v>
      </c>
      <c r="E308" s="124" t="s">
        <v>13</v>
      </c>
      <c r="F308" s="126">
        <v>0</v>
      </c>
      <c r="G308" s="126">
        <v>6526</v>
      </c>
      <c r="H308" s="111">
        <f>ROUND(D308*F308, 0)</f>
        <v>0</v>
      </c>
      <c r="I308" s="111">
        <f>ROUND(D308*G308, 0)</f>
        <v>71786</v>
      </c>
      <c r="K308" s="132"/>
      <c r="L308" s="132"/>
    </row>
    <row r="309" spans="1:12" x14ac:dyDescent="0.25">
      <c r="A309" s="66"/>
      <c r="B309" s="119"/>
      <c r="C309" s="69"/>
      <c r="D309" s="59"/>
      <c r="E309" s="119"/>
      <c r="F309" s="68"/>
      <c r="G309" s="68"/>
      <c r="H309" s="111"/>
      <c r="I309" s="111"/>
    </row>
    <row r="310" spans="1:12" ht="38.25" x14ac:dyDescent="0.25">
      <c r="A310" s="66">
        <v>45</v>
      </c>
      <c r="B310" s="124" t="s">
        <v>279</v>
      </c>
      <c r="C310" s="125" t="s">
        <v>280</v>
      </c>
      <c r="D310" s="126">
        <v>2</v>
      </c>
      <c r="E310" s="124" t="s">
        <v>13</v>
      </c>
      <c r="F310" s="126">
        <v>0</v>
      </c>
      <c r="G310" s="126">
        <v>1132</v>
      </c>
      <c r="H310" s="111">
        <f>ROUND(D310*F310, 0)</f>
        <v>0</v>
      </c>
      <c r="I310" s="111">
        <f>ROUND(D310*G310, 0)</f>
        <v>2264</v>
      </c>
      <c r="K310" s="132"/>
      <c r="L310" s="132"/>
    </row>
    <row r="311" spans="1:12" x14ac:dyDescent="0.25">
      <c r="A311" s="66"/>
      <c r="B311" s="119"/>
      <c r="C311" s="69"/>
      <c r="D311" s="59"/>
      <c r="E311" s="119"/>
      <c r="F311" s="68"/>
      <c r="G311" s="68"/>
      <c r="H311" s="111"/>
      <c r="I311" s="111"/>
    </row>
    <row r="312" spans="1:12" ht="38.25" x14ac:dyDescent="0.25">
      <c r="A312" s="66">
        <v>46</v>
      </c>
      <c r="B312" s="124" t="s">
        <v>281</v>
      </c>
      <c r="C312" s="125" t="s">
        <v>282</v>
      </c>
      <c r="D312" s="126">
        <v>4</v>
      </c>
      <c r="E312" s="124" t="s">
        <v>13</v>
      </c>
      <c r="F312" s="126">
        <v>6508</v>
      </c>
      <c r="G312" s="126">
        <v>1832</v>
      </c>
      <c r="H312" s="111">
        <f>ROUND(D312*F312, 0)</f>
        <v>26032</v>
      </c>
      <c r="I312" s="111">
        <f>ROUND(D312*G312, 0)</f>
        <v>7328</v>
      </c>
      <c r="K312" s="132"/>
      <c r="L312" s="132"/>
    </row>
    <row r="313" spans="1:12" x14ac:dyDescent="0.25">
      <c r="A313" s="66"/>
      <c r="B313" s="119"/>
      <c r="C313" s="69"/>
      <c r="D313" s="59"/>
      <c r="E313" s="119"/>
      <c r="F313" s="68"/>
      <c r="G313" s="68"/>
      <c r="H313" s="111"/>
      <c r="I313" s="111"/>
    </row>
    <row r="314" spans="1:12" ht="76.5" x14ac:dyDescent="0.25">
      <c r="A314" s="66">
        <v>47</v>
      </c>
      <c r="B314" s="124" t="s">
        <v>283</v>
      </c>
      <c r="C314" s="125" t="s">
        <v>284</v>
      </c>
      <c r="D314" s="126">
        <v>8</v>
      </c>
      <c r="E314" s="124" t="s">
        <v>13</v>
      </c>
      <c r="F314" s="126">
        <v>9179</v>
      </c>
      <c r="G314" s="126">
        <v>2897</v>
      </c>
      <c r="H314" s="111">
        <f>ROUND(D314*F314, 0)</f>
        <v>73432</v>
      </c>
      <c r="I314" s="111">
        <f>ROUND(D314*G314, 0)</f>
        <v>23176</v>
      </c>
      <c r="K314" s="132"/>
      <c r="L314" s="132"/>
    </row>
    <row r="315" spans="1:12" x14ac:dyDescent="0.25">
      <c r="A315" s="66"/>
      <c r="B315" s="119"/>
      <c r="C315" s="69"/>
      <c r="D315" s="59"/>
      <c r="E315" s="119"/>
      <c r="F315" s="68"/>
      <c r="G315" s="68"/>
      <c r="H315" s="111"/>
      <c r="I315" s="111"/>
    </row>
    <row r="316" spans="1:12" ht="89.25" x14ac:dyDescent="0.25">
      <c r="A316" s="66">
        <v>48</v>
      </c>
      <c r="B316" s="124" t="s">
        <v>285</v>
      </c>
      <c r="C316" s="125" t="s">
        <v>286</v>
      </c>
      <c r="D316" s="126">
        <v>12</v>
      </c>
      <c r="E316" s="124" t="s">
        <v>13</v>
      </c>
      <c r="F316" s="126">
        <v>6757</v>
      </c>
      <c r="G316" s="126">
        <v>732</v>
      </c>
      <c r="H316" s="111">
        <f>ROUND(D316*F316, 0)</f>
        <v>81084</v>
      </c>
      <c r="I316" s="111">
        <f>ROUND(D316*G316, 0)</f>
        <v>8784</v>
      </c>
      <c r="K316" s="132"/>
      <c r="L316" s="132"/>
    </row>
    <row r="317" spans="1:12" x14ac:dyDescent="0.25">
      <c r="A317" s="66"/>
      <c r="B317" s="119"/>
      <c r="C317" s="69"/>
      <c r="D317" s="59"/>
      <c r="E317" s="119"/>
      <c r="F317" s="68"/>
      <c r="G317" s="68"/>
      <c r="H317" s="111"/>
      <c r="I317" s="111"/>
    </row>
    <row r="318" spans="1:12" ht="76.5" x14ac:dyDescent="0.25">
      <c r="A318" s="66">
        <v>49</v>
      </c>
      <c r="B318" s="124" t="s">
        <v>287</v>
      </c>
      <c r="C318" s="125" t="s">
        <v>288</v>
      </c>
      <c r="D318" s="126">
        <v>4</v>
      </c>
      <c r="E318" s="124" t="s">
        <v>13</v>
      </c>
      <c r="F318" s="126">
        <v>11882</v>
      </c>
      <c r="G318" s="126">
        <v>732</v>
      </c>
      <c r="H318" s="111">
        <f>ROUND(D318*F318, 0)</f>
        <v>47528</v>
      </c>
      <c r="I318" s="111">
        <f>ROUND(D318*G318, 0)</f>
        <v>2928</v>
      </c>
      <c r="K318" s="132"/>
      <c r="L318" s="132"/>
    </row>
    <row r="319" spans="1:12" x14ac:dyDescent="0.25">
      <c r="A319" s="66"/>
      <c r="B319" s="119"/>
      <c r="C319" s="69"/>
      <c r="D319" s="59"/>
      <c r="E319" s="119"/>
      <c r="F319" s="68"/>
      <c r="G319" s="68"/>
      <c r="H319" s="111"/>
      <c r="I319" s="111"/>
    </row>
    <row r="320" spans="1:12" ht="38.25" x14ac:dyDescent="0.25">
      <c r="A320" s="66">
        <v>50</v>
      </c>
      <c r="B320" s="124" t="s">
        <v>289</v>
      </c>
      <c r="C320" s="125" t="s">
        <v>290</v>
      </c>
      <c r="D320" s="126">
        <v>16</v>
      </c>
      <c r="E320" s="124" t="s">
        <v>13</v>
      </c>
      <c r="F320" s="126">
        <v>95</v>
      </c>
      <c r="G320" s="126">
        <v>266</v>
      </c>
      <c r="H320" s="111">
        <f>ROUND(D320*F320, 0)</f>
        <v>1520</v>
      </c>
      <c r="I320" s="111">
        <f>ROUND(D320*G320, 0)</f>
        <v>4256</v>
      </c>
      <c r="K320" s="132"/>
      <c r="L320" s="132"/>
    </row>
    <row r="321" spans="1:12" x14ac:dyDescent="0.25">
      <c r="A321" s="66"/>
      <c r="B321" s="119"/>
      <c r="C321" s="69"/>
      <c r="D321" s="59"/>
      <c r="E321" s="119"/>
      <c r="F321" s="68"/>
      <c r="G321" s="68"/>
      <c r="H321" s="111"/>
      <c r="I321" s="111"/>
    </row>
    <row r="322" spans="1:12" ht="25.5" x14ac:dyDescent="0.25">
      <c r="A322" s="66">
        <v>51</v>
      </c>
      <c r="B322" s="124" t="s">
        <v>291</v>
      </c>
      <c r="C322" s="125" t="s">
        <v>292</v>
      </c>
      <c r="D322" s="126">
        <v>32</v>
      </c>
      <c r="E322" s="124" t="s">
        <v>13</v>
      </c>
      <c r="F322" s="126">
        <v>555</v>
      </c>
      <c r="G322" s="126">
        <v>1233</v>
      </c>
      <c r="H322" s="111">
        <f>ROUND(D322*F322, 0)</f>
        <v>17760</v>
      </c>
      <c r="I322" s="111">
        <f>ROUND(D322*G322, 0)</f>
        <v>39456</v>
      </c>
      <c r="K322" s="132"/>
      <c r="L322" s="132"/>
    </row>
    <row r="323" spans="1:12" x14ac:dyDescent="0.25">
      <c r="A323" s="66"/>
      <c r="B323" s="119"/>
      <c r="C323" s="69"/>
      <c r="D323" s="59"/>
      <c r="E323" s="119"/>
      <c r="F323" s="68"/>
      <c r="G323" s="68"/>
      <c r="H323" s="111"/>
      <c r="I323" s="111"/>
    </row>
    <row r="324" spans="1:12" ht="76.5" x14ac:dyDescent="0.25">
      <c r="A324" s="66">
        <v>52</v>
      </c>
      <c r="B324" s="124" t="s">
        <v>293</v>
      </c>
      <c r="C324" s="125" t="s">
        <v>294</v>
      </c>
      <c r="D324" s="126">
        <v>3</v>
      </c>
      <c r="E324" s="124" t="s">
        <v>13</v>
      </c>
      <c r="F324" s="126">
        <v>2645</v>
      </c>
      <c r="G324" s="126">
        <v>1765</v>
      </c>
      <c r="H324" s="111">
        <f>ROUND(D324*F324, 0)</f>
        <v>7935</v>
      </c>
      <c r="I324" s="111">
        <f>ROUND(D324*G324, 0)</f>
        <v>5295</v>
      </c>
      <c r="K324" s="132"/>
      <c r="L324" s="132"/>
    </row>
    <row r="325" spans="1:12" ht="25.5" x14ac:dyDescent="0.25">
      <c r="A325" s="66"/>
      <c r="B325" s="123"/>
      <c r="C325" s="125" t="s">
        <v>295</v>
      </c>
      <c r="D325" s="123"/>
      <c r="E325" s="123"/>
      <c r="F325" s="123"/>
      <c r="G325" s="123"/>
      <c r="H325" s="111"/>
      <c r="I325" s="111"/>
    </row>
    <row r="326" spans="1:12" x14ac:dyDescent="0.25">
      <c r="A326" s="66"/>
      <c r="B326" s="119"/>
      <c r="C326" s="69"/>
      <c r="D326" s="59"/>
      <c r="E326" s="119"/>
      <c r="F326" s="68"/>
      <c r="G326" s="68"/>
      <c r="H326" s="111"/>
      <c r="I326" s="111"/>
    </row>
    <row r="327" spans="1:12" ht="63.75" x14ac:dyDescent="0.25">
      <c r="A327" s="66">
        <v>53</v>
      </c>
      <c r="B327" s="124" t="s">
        <v>296</v>
      </c>
      <c r="C327" s="125" t="s">
        <v>297</v>
      </c>
      <c r="D327" s="126">
        <v>3</v>
      </c>
      <c r="E327" s="124" t="s">
        <v>13</v>
      </c>
      <c r="F327" s="126">
        <v>2000</v>
      </c>
      <c r="G327" s="126">
        <v>1765</v>
      </c>
      <c r="H327" s="111">
        <f>ROUND(D327*F327, 0)</f>
        <v>6000</v>
      </c>
      <c r="I327" s="111">
        <f>ROUND(D327*G327, 0)</f>
        <v>5295</v>
      </c>
      <c r="K327" s="132"/>
      <c r="L327" s="132"/>
    </row>
    <row r="328" spans="1:12" x14ac:dyDescent="0.25">
      <c r="A328" s="66"/>
      <c r="B328" s="119"/>
      <c r="C328" s="69"/>
      <c r="D328" s="59"/>
      <c r="E328" s="119"/>
      <c r="F328" s="68"/>
      <c r="G328" s="68"/>
      <c r="H328" s="111"/>
      <c r="I328" s="111"/>
    </row>
    <row r="329" spans="1:12" ht="51" x14ac:dyDescent="0.25">
      <c r="A329" s="66">
        <v>54</v>
      </c>
      <c r="B329" s="124" t="s">
        <v>298</v>
      </c>
      <c r="C329" s="125" t="s">
        <v>299</v>
      </c>
      <c r="D329" s="126">
        <v>4</v>
      </c>
      <c r="E329" s="124" t="s">
        <v>13</v>
      </c>
      <c r="F329" s="126">
        <v>14549</v>
      </c>
      <c r="G329" s="126">
        <v>1465</v>
      </c>
      <c r="H329" s="111">
        <f>ROUND(D329*F329, 0)</f>
        <v>58196</v>
      </c>
      <c r="I329" s="111">
        <f>ROUND(D329*G329, 0)</f>
        <v>5860</v>
      </c>
      <c r="K329" s="132"/>
      <c r="L329" s="132"/>
    </row>
    <row r="330" spans="1:12" x14ac:dyDescent="0.25">
      <c r="A330" s="66"/>
      <c r="B330" s="119"/>
      <c r="C330" s="69"/>
      <c r="D330" s="59"/>
      <c r="E330" s="119"/>
      <c r="F330" s="68"/>
      <c r="G330" s="68"/>
      <c r="H330" s="111"/>
      <c r="I330" s="111"/>
    </row>
    <row r="331" spans="1:12" ht="89.25" x14ac:dyDescent="0.25">
      <c r="A331" s="66">
        <v>55</v>
      </c>
      <c r="B331" s="124" t="s">
        <v>300</v>
      </c>
      <c r="C331" s="125" t="s">
        <v>301</v>
      </c>
      <c r="D331" s="126">
        <v>12</v>
      </c>
      <c r="E331" s="124" t="s">
        <v>13</v>
      </c>
      <c r="F331" s="126">
        <v>56930</v>
      </c>
      <c r="G331" s="126">
        <v>7573</v>
      </c>
      <c r="H331" s="111">
        <f>ROUND(D331*F331, 0)</f>
        <v>683160</v>
      </c>
      <c r="I331" s="111">
        <f>ROUND(D331*G331, 0)</f>
        <v>90876</v>
      </c>
      <c r="K331" s="132"/>
      <c r="L331" s="132"/>
    </row>
    <row r="332" spans="1:12" ht="15" x14ac:dyDescent="0.25">
      <c r="A332" s="66"/>
      <c r="B332" s="123"/>
      <c r="C332" s="125" t="s">
        <v>302</v>
      </c>
      <c r="D332" s="123"/>
      <c r="E332" s="123"/>
      <c r="F332" s="123"/>
      <c r="G332" s="123"/>
      <c r="H332" s="111"/>
      <c r="I332" s="111"/>
    </row>
    <row r="333" spans="1:12" x14ac:dyDescent="0.25">
      <c r="A333" s="66"/>
      <c r="B333" s="113"/>
      <c r="C333" s="69"/>
      <c r="D333" s="59"/>
      <c r="E333" s="113"/>
      <c r="F333" s="68"/>
      <c r="G333" s="68"/>
      <c r="H333" s="111"/>
      <c r="I333" s="111"/>
    </row>
    <row r="334" spans="1:12" ht="25.5" x14ac:dyDescent="0.25">
      <c r="A334" s="66">
        <v>56</v>
      </c>
      <c r="B334" s="127" t="s">
        <v>303</v>
      </c>
      <c r="C334" s="128" t="s">
        <v>304</v>
      </c>
      <c r="D334" s="129">
        <v>1</v>
      </c>
      <c r="E334" s="127" t="s">
        <v>13</v>
      </c>
      <c r="F334" s="129">
        <v>32643</v>
      </c>
      <c r="G334" s="129">
        <v>0</v>
      </c>
      <c r="H334" s="111">
        <f>ROUND(D334*F334, 0)</f>
        <v>32643</v>
      </c>
      <c r="I334" s="111">
        <f>ROUND(D334*G334, 0)</f>
        <v>0</v>
      </c>
      <c r="K334" s="132"/>
      <c r="L334" s="132"/>
    </row>
    <row r="335" spans="1:12" x14ac:dyDescent="0.25">
      <c r="A335" s="66"/>
      <c r="B335" s="113"/>
      <c r="C335" s="69"/>
      <c r="D335" s="59"/>
      <c r="E335" s="113"/>
      <c r="F335" s="68"/>
      <c r="G335" s="68"/>
      <c r="H335" s="111"/>
      <c r="I335" s="111"/>
    </row>
    <row r="336" spans="1:12" x14ac:dyDescent="0.25">
      <c r="A336" s="51"/>
      <c r="B336" s="12"/>
      <c r="C336" s="58"/>
      <c r="D336" s="52"/>
      <c r="E336" s="12"/>
      <c r="F336" s="45"/>
      <c r="G336" s="45"/>
      <c r="H336" s="45">
        <f>ROUND(SUM(H211:H335),0)</f>
        <v>5541084</v>
      </c>
      <c r="I336" s="45">
        <f>ROUND(SUM(I211:I335),0)</f>
        <v>1254784</v>
      </c>
    </row>
    <row r="339" spans="1:12" x14ac:dyDescent="0.25">
      <c r="B339" s="62" t="str">
        <f>B20</f>
        <v>Kiegészítő tevékenységek</v>
      </c>
      <c r="C339" s="63"/>
    </row>
    <row r="340" spans="1:12" ht="25.5" x14ac:dyDescent="0.25">
      <c r="A340" s="51" t="s">
        <v>3</v>
      </c>
      <c r="B340" s="12" t="s">
        <v>4</v>
      </c>
      <c r="C340" s="12" t="s">
        <v>5</v>
      </c>
      <c r="D340" s="52" t="s">
        <v>6</v>
      </c>
      <c r="E340" s="12" t="s">
        <v>7</v>
      </c>
      <c r="F340" s="45" t="s">
        <v>8</v>
      </c>
      <c r="G340" s="45" t="s">
        <v>9</v>
      </c>
      <c r="H340" s="45" t="s">
        <v>10</v>
      </c>
      <c r="I340" s="45" t="s">
        <v>11</v>
      </c>
    </row>
    <row r="341" spans="1:12" ht="51" x14ac:dyDescent="0.25">
      <c r="A341" s="66">
        <v>1</v>
      </c>
      <c r="B341" s="1" t="s">
        <v>86</v>
      </c>
      <c r="C341" s="1" t="s">
        <v>85</v>
      </c>
      <c r="D341" s="32">
        <v>2</v>
      </c>
      <c r="E341" s="1" t="s">
        <v>87</v>
      </c>
      <c r="F341" s="55">
        <v>11562</v>
      </c>
      <c r="G341" s="55">
        <v>879</v>
      </c>
      <c r="H341" s="10">
        <f>ROUND(D341*F341, 0)</f>
        <v>23124</v>
      </c>
      <c r="I341" s="10">
        <f>ROUND(D341*G341, 0)</f>
        <v>1758</v>
      </c>
      <c r="K341" s="132"/>
      <c r="L341" s="132"/>
    </row>
    <row r="342" spans="1:12" x14ac:dyDescent="0.25">
      <c r="A342" s="66"/>
      <c r="B342" s="1"/>
      <c r="C342" s="2"/>
      <c r="D342" s="32"/>
      <c r="E342" s="1"/>
      <c r="F342" s="55"/>
      <c r="G342" s="55"/>
      <c r="H342" s="10"/>
      <c r="I342" s="10"/>
    </row>
    <row r="343" spans="1:12" ht="51" x14ac:dyDescent="0.25">
      <c r="A343" s="66">
        <v>2</v>
      </c>
      <c r="B343" s="1" t="s">
        <v>89</v>
      </c>
      <c r="C343" s="69" t="s">
        <v>88</v>
      </c>
      <c r="D343" s="32">
        <v>2</v>
      </c>
      <c r="E343" s="1" t="s">
        <v>87</v>
      </c>
      <c r="F343" s="55">
        <v>0</v>
      </c>
      <c r="G343" s="55">
        <v>531</v>
      </c>
      <c r="H343" s="10">
        <f>ROUND(D343*F343, 0)</f>
        <v>0</v>
      </c>
      <c r="I343" s="10">
        <f>ROUND(D343*G343, 0)</f>
        <v>1062</v>
      </c>
      <c r="K343" s="132"/>
      <c r="L343" s="132"/>
    </row>
    <row r="344" spans="1:12" x14ac:dyDescent="0.25">
      <c r="A344" s="66"/>
      <c r="B344" s="1"/>
      <c r="C344" s="69"/>
      <c r="D344" s="32"/>
      <c r="E344" s="1"/>
      <c r="F344" s="55"/>
      <c r="G344" s="55"/>
      <c r="H344" s="10"/>
      <c r="I344" s="10"/>
    </row>
    <row r="345" spans="1:12" x14ac:dyDescent="0.25">
      <c r="A345" s="66">
        <v>3</v>
      </c>
      <c r="B345" s="1" t="s">
        <v>29</v>
      </c>
      <c r="C345" s="69" t="s">
        <v>175</v>
      </c>
      <c r="D345" s="59">
        <v>1</v>
      </c>
      <c r="E345" s="1" t="s">
        <v>90</v>
      </c>
      <c r="F345" s="68">
        <v>3264</v>
      </c>
      <c r="G345" s="68">
        <v>97928</v>
      </c>
      <c r="H345" s="10">
        <f>ROUND(D345*F345, 0)</f>
        <v>3264</v>
      </c>
      <c r="I345" s="10">
        <f>ROUND(D345*G345, 0)</f>
        <v>97928</v>
      </c>
      <c r="K345" s="132"/>
      <c r="L345" s="132"/>
    </row>
    <row r="346" spans="1:12" x14ac:dyDescent="0.25">
      <c r="A346" s="66"/>
      <c r="B346" s="1"/>
      <c r="C346" s="69"/>
      <c r="D346" s="59"/>
      <c r="E346" s="1"/>
      <c r="F346" s="68"/>
      <c r="G346" s="68"/>
      <c r="H346" s="10"/>
      <c r="I346" s="10"/>
      <c r="K346" s="132"/>
      <c r="L346" s="132"/>
    </row>
    <row r="347" spans="1:12" ht="25.5" x14ac:dyDescent="0.25">
      <c r="A347" s="66">
        <v>4</v>
      </c>
      <c r="B347" s="1" t="s">
        <v>29</v>
      </c>
      <c r="C347" s="69" t="s">
        <v>93</v>
      </c>
      <c r="D347" s="59">
        <v>39</v>
      </c>
      <c r="E347" s="1" t="s">
        <v>13</v>
      </c>
      <c r="F347" s="68">
        <v>0</v>
      </c>
      <c r="G347" s="68">
        <v>14754</v>
      </c>
      <c r="H347" s="10">
        <f>ROUND(D347*F347, 0)</f>
        <v>0</v>
      </c>
      <c r="I347" s="10">
        <f>ROUND(D347*G347, 0)</f>
        <v>575406</v>
      </c>
      <c r="K347" s="132"/>
      <c r="L347" s="132"/>
    </row>
    <row r="348" spans="1:12" x14ac:dyDescent="0.25">
      <c r="A348" s="66"/>
      <c r="B348" s="1"/>
      <c r="C348" s="69"/>
      <c r="D348" s="59"/>
      <c r="E348" s="1"/>
      <c r="F348" s="68"/>
      <c r="G348" s="68"/>
      <c r="H348" s="10"/>
      <c r="I348" s="10"/>
    </row>
    <row r="349" spans="1:12" ht="25.5" x14ac:dyDescent="0.25">
      <c r="A349" s="66">
        <v>5</v>
      </c>
      <c r="B349" s="1" t="s">
        <v>29</v>
      </c>
      <c r="C349" s="69" t="s">
        <v>176</v>
      </c>
      <c r="D349" s="59">
        <v>1</v>
      </c>
      <c r="E349" s="1" t="s">
        <v>90</v>
      </c>
      <c r="F349" s="68">
        <v>32643</v>
      </c>
      <c r="G349" s="68">
        <v>104456</v>
      </c>
      <c r="H349" s="10">
        <f>ROUND(D349*F349, 0)</f>
        <v>32643</v>
      </c>
      <c r="I349" s="10">
        <f>ROUND(D349*G349, 0)</f>
        <v>104456</v>
      </c>
      <c r="K349" s="132"/>
      <c r="L349" s="132"/>
    </row>
    <row r="350" spans="1:12" x14ac:dyDescent="0.25">
      <c r="A350" s="66"/>
      <c r="B350" s="1"/>
      <c r="C350" s="69"/>
      <c r="D350" s="59"/>
      <c r="E350" s="1"/>
      <c r="F350" s="68"/>
      <c r="G350" s="68"/>
      <c r="H350" s="10"/>
      <c r="I350" s="10"/>
    </row>
    <row r="351" spans="1:12" x14ac:dyDescent="0.25">
      <c r="A351" s="51"/>
      <c r="B351" s="12"/>
      <c r="C351" s="58"/>
      <c r="D351" s="52"/>
      <c r="E351" s="12"/>
      <c r="F351" s="45"/>
      <c r="G351" s="45"/>
      <c r="H351" s="45">
        <f>ROUND(SUM(H341:H350),0)</f>
        <v>59031</v>
      </c>
      <c r="I351" s="45">
        <f>ROUND(SUM(I341:I350),0)</f>
        <v>780610</v>
      </c>
    </row>
  </sheetData>
  <mergeCells count="1">
    <mergeCell ref="A3:I3"/>
  </mergeCells>
  <pageMargins left="0.2361111111111111" right="0.2361111111111111" top="0.69444444444444442" bottom="0.69444444444444442" header="0.41666666666666669" footer="0.41666666666666669"/>
  <pageSetup paperSize="9" scale="85" firstPageNumber="4294963191" orientation="portrait" useFirstPageNumber="1" r:id="rId1"/>
  <rowBreaks count="3" manualBreakCount="3">
    <brk id="22" max="8" man="1"/>
    <brk id="59" max="8" man="1"/>
    <brk id="13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Főösszesítő</vt:lpstr>
      <vt:lpstr>TAO_felújítási munkák_2017</vt:lpstr>
      <vt:lpstr>Főösszesítő!Nyomtatási_terület</vt:lpstr>
      <vt:lpstr>'TAO_felújítási munkák_2017'!Nyomtatási_terület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Ágoston</dc:creator>
  <cp:lastModifiedBy>Windows-felhasználó</cp:lastModifiedBy>
  <cp:lastPrinted>2015-12-18T11:12:44Z</cp:lastPrinted>
  <dcterms:created xsi:type="dcterms:W3CDTF">2012-03-26T17:02:49Z</dcterms:created>
  <dcterms:modified xsi:type="dcterms:W3CDTF">2018-03-28T09:51:21Z</dcterms:modified>
</cp:coreProperties>
</file>