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SZI 2021\2020 évi beszámoló\beszámoló (számszaki + mellékletek, fekete táblák és szöveges + mellékletek)\kitöltött mellékletek\"/>
    </mc:Choice>
  </mc:AlternateContent>
  <bookViews>
    <workbookView xWindow="720" yWindow="735" windowWidth="20595" windowHeight="9345"/>
  </bookViews>
  <sheets>
    <sheet name="Munka1" sheetId="1" r:id="rId1"/>
  </sheets>
  <calcPr calcId="162913"/>
</workbook>
</file>

<file path=xl/calcChain.xml><?xml version="1.0" encoding="utf-8"?>
<calcChain xmlns="http://schemas.openxmlformats.org/spreadsheetml/2006/main">
  <c r="T51" i="1" l="1"/>
  <c r="M51" i="1"/>
  <c r="N51" i="1"/>
  <c r="O51" i="1"/>
  <c r="P51" i="1"/>
  <c r="Q51" i="1"/>
  <c r="R51" i="1"/>
  <c r="S51" i="1"/>
  <c r="L51" i="1"/>
  <c r="V34" i="1" l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U29" i="1"/>
  <c r="V29" i="1" s="1"/>
  <c r="U30" i="1"/>
  <c r="V30" i="1" s="1"/>
  <c r="U31" i="1"/>
  <c r="U32" i="1"/>
  <c r="U33" i="1"/>
  <c r="V33" i="1" s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V32" i="1" l="1"/>
  <c r="V31" i="1"/>
  <c r="U13" i="1"/>
  <c r="U14" i="1"/>
  <c r="U15" i="1"/>
  <c r="U16" i="1"/>
  <c r="U17" i="1"/>
  <c r="U18" i="1"/>
  <c r="U19" i="1"/>
  <c r="U20" i="1"/>
  <c r="U21" i="1"/>
  <c r="K13" i="1"/>
  <c r="K14" i="1"/>
  <c r="K15" i="1"/>
  <c r="K16" i="1"/>
  <c r="K17" i="1"/>
  <c r="K18" i="1"/>
  <c r="K19" i="1"/>
  <c r="K20" i="1"/>
  <c r="K21" i="1"/>
  <c r="V16" i="1" l="1"/>
  <c r="V14" i="1"/>
  <c r="V21" i="1"/>
  <c r="V17" i="1"/>
  <c r="V13" i="1"/>
  <c r="V20" i="1"/>
  <c r="V19" i="1"/>
  <c r="V18" i="1"/>
  <c r="V15" i="1"/>
  <c r="B51" i="1"/>
  <c r="C51" i="1"/>
  <c r="E51" i="1"/>
  <c r="F51" i="1"/>
  <c r="G51" i="1"/>
  <c r="H51" i="1"/>
  <c r="I51" i="1"/>
  <c r="J51" i="1"/>
  <c r="J52" i="1" s="1"/>
  <c r="D51" i="1"/>
  <c r="U27" i="1"/>
  <c r="U28" i="1"/>
  <c r="V28" i="1" s="1"/>
  <c r="U26" i="1"/>
  <c r="V26" i="1" s="1"/>
  <c r="U25" i="1"/>
  <c r="U12" i="1"/>
  <c r="U22" i="1"/>
  <c r="U23" i="1"/>
  <c r="K27" i="1"/>
  <c r="K28" i="1"/>
  <c r="K26" i="1"/>
  <c r="K25" i="1"/>
  <c r="K22" i="1"/>
  <c r="K23" i="1"/>
  <c r="K12" i="1"/>
  <c r="B24" i="1"/>
  <c r="C24" i="1"/>
  <c r="E24" i="1"/>
  <c r="F24" i="1"/>
  <c r="F52" i="1" s="1"/>
  <c r="G24" i="1"/>
  <c r="H24" i="1"/>
  <c r="I24" i="1"/>
  <c r="J24" i="1"/>
  <c r="L24" i="1"/>
  <c r="M24" i="1"/>
  <c r="N24" i="1"/>
  <c r="O24" i="1"/>
  <c r="P24" i="1"/>
  <c r="Q24" i="1"/>
  <c r="R24" i="1"/>
  <c r="S24" i="1"/>
  <c r="T24" i="1"/>
  <c r="U24" i="1"/>
  <c r="D24" i="1"/>
  <c r="K24" i="1" l="1"/>
  <c r="V24" i="1" s="1"/>
  <c r="V12" i="1"/>
  <c r="H52" i="1"/>
  <c r="V23" i="1"/>
  <c r="V27" i="1"/>
  <c r="D52" i="1"/>
  <c r="G52" i="1"/>
  <c r="V22" i="1"/>
  <c r="I52" i="1"/>
  <c r="E52" i="1"/>
  <c r="K51" i="1"/>
  <c r="V25" i="1"/>
  <c r="K52" i="1" l="1"/>
  <c r="G11" i="1" l="1"/>
  <c r="T11" i="1"/>
  <c r="S11" i="1"/>
  <c r="R11" i="1"/>
  <c r="Q11" i="1"/>
  <c r="P11" i="1"/>
  <c r="O11" i="1"/>
  <c r="N11" i="1"/>
  <c r="M11" i="1"/>
  <c r="L11" i="1"/>
  <c r="J11" i="1"/>
  <c r="I11" i="1"/>
  <c r="H11" i="1"/>
  <c r="F11" i="1"/>
  <c r="E11" i="1"/>
  <c r="D11" i="1"/>
  <c r="D53" i="1" s="1"/>
  <c r="C11" i="1"/>
  <c r="B11" i="1"/>
  <c r="B53" i="1" l="1"/>
  <c r="B54" i="1" s="1"/>
  <c r="U7" i="1"/>
  <c r="K7" i="1"/>
  <c r="J53" i="1"/>
  <c r="J54" i="1" s="1"/>
  <c r="I53" i="1"/>
  <c r="I54" i="1" s="1"/>
  <c r="H53" i="1"/>
  <c r="H54" i="1" s="1"/>
  <c r="G53" i="1"/>
  <c r="G54" i="1" s="1"/>
  <c r="F53" i="1"/>
  <c r="F54" i="1" s="1"/>
  <c r="E53" i="1"/>
  <c r="E54" i="1" s="1"/>
  <c r="D54" i="1"/>
  <c r="C53" i="1"/>
  <c r="C54" i="1" s="1"/>
  <c r="V7" i="1" l="1"/>
  <c r="U9" i="1"/>
  <c r="U10" i="1"/>
  <c r="U8" i="1"/>
  <c r="K9" i="1"/>
  <c r="K10" i="1"/>
  <c r="K8" i="1"/>
  <c r="U11" i="1" l="1"/>
  <c r="V9" i="1"/>
  <c r="K11" i="1"/>
  <c r="V10" i="1"/>
  <c r="V8" i="1"/>
  <c r="K53" i="1" l="1"/>
  <c r="V11" i="1"/>
  <c r="K54" i="1" l="1"/>
  <c r="L52" i="1" l="1"/>
  <c r="L53" i="1" s="1"/>
  <c r="L54" i="1" s="1"/>
  <c r="R53" i="1"/>
  <c r="R54" i="1" s="1"/>
  <c r="M52" i="1"/>
  <c r="M53" i="1" s="1"/>
  <c r="M54" i="1" s="1"/>
  <c r="O52" i="1"/>
  <c r="O53" i="1" s="1"/>
  <c r="O54" i="1" s="1"/>
  <c r="P52" i="1"/>
  <c r="P53" i="1"/>
  <c r="P54" i="1" s="1"/>
  <c r="Q52" i="1"/>
  <c r="Q53" i="1" s="1"/>
  <c r="Q54" i="1" s="1"/>
  <c r="S52" i="1"/>
  <c r="S53" i="1" s="1"/>
  <c r="S54" i="1" s="1"/>
  <c r="N52" i="1"/>
  <c r="N53" i="1" s="1"/>
  <c r="N54" i="1" s="1"/>
  <c r="R52" i="1"/>
  <c r="T52" i="1"/>
  <c r="T53" i="1"/>
  <c r="T54" i="1" s="1"/>
  <c r="U51" i="1"/>
  <c r="V51" i="1" s="1"/>
  <c r="U52" i="1" l="1"/>
  <c r="V52" i="1" l="1"/>
  <c r="U53" i="1"/>
  <c r="V53" i="1" l="1"/>
  <c r="U54" i="1"/>
  <c r="V54" i="1" s="1"/>
</calcChain>
</file>

<file path=xl/sharedStrings.xml><?xml version="1.0" encoding="utf-8"?>
<sst xmlns="http://schemas.openxmlformats.org/spreadsheetml/2006/main" count="116" uniqueCount="115">
  <si>
    <t>Az adatok a számszaki és szöveges beszámoló, valamint a zárszámadás  adatait képezik.</t>
  </si>
  <si>
    <t>A vonalazott cellákat nem szabad kitölteni (azok végrehajtása sem volt lehetséges).</t>
  </si>
  <si>
    <t>* Kérjük, kitöltésénél az alábbiakat szíveskedjenek figyelembe venni.</t>
  </si>
  <si>
    <t>Kitöltő e-mail címe:</t>
  </si>
  <si>
    <t>Kitöltő neve, telefonszáma:</t>
  </si>
  <si>
    <t>B-K</t>
  </si>
  <si>
    <t>K7</t>
  </si>
  <si>
    <t>K6</t>
  </si>
  <si>
    <t>K5</t>
  </si>
  <si>
    <t>K4</t>
  </si>
  <si>
    <t>K3</t>
  </si>
  <si>
    <t>K2</t>
  </si>
  <si>
    <t>K1</t>
  </si>
  <si>
    <t>B813</t>
  </si>
  <si>
    <t>B7</t>
  </si>
  <si>
    <t>B6</t>
  </si>
  <si>
    <t>B2</t>
  </si>
  <si>
    <t>B1</t>
  </si>
  <si>
    <t>Kiadások összesen</t>
  </si>
  <si>
    <t>Felújítások</t>
  </si>
  <si>
    <t>Beruházások</t>
  </si>
  <si>
    <t>Egyéb működési célú kiadások</t>
  </si>
  <si>
    <t>Ellátottak pénzbeli juttatásai</t>
  </si>
  <si>
    <t>Dologi kiadások</t>
  </si>
  <si>
    <t>Munkaadókat terhelő járulékok és szociális hozzájárulási adó</t>
  </si>
  <si>
    <t>Személyi juttatások</t>
  </si>
  <si>
    <t>Bevételek összesen</t>
  </si>
  <si>
    <t>Előző évi maradvány igénybevétele</t>
  </si>
  <si>
    <t>Felhalmozási célú átvett pénzeszközök</t>
  </si>
  <si>
    <t>Működési célú átvett pénzeszközök</t>
  </si>
  <si>
    <t>Felhalmozási célú támogatás államháztartáson belülről</t>
  </si>
  <si>
    <t>Működési célú támogatás államháztartáson belülről</t>
  </si>
  <si>
    <t>Bevételek és kiadások egyenlege</t>
  </si>
  <si>
    <t>KIADÁSOK</t>
  </si>
  <si>
    <t>BEVÉTELEK</t>
  </si>
  <si>
    <t>adatok forintban</t>
  </si>
  <si>
    <t>2. sz. melléklet</t>
  </si>
  <si>
    <t>K8</t>
  </si>
  <si>
    <t>K9</t>
  </si>
  <si>
    <t>K=K1+K2+K3+K4+K5++K6+K7+K8+K9</t>
  </si>
  <si>
    <t>Egyéb felhalmozási célú kiadások</t>
  </si>
  <si>
    <t>Finanszírozási kiadások</t>
  </si>
  <si>
    <t>B3</t>
  </si>
  <si>
    <t>B4</t>
  </si>
  <si>
    <t>B5</t>
  </si>
  <si>
    <t>Közhatalmi bevételek</t>
  </si>
  <si>
    <t>Működési bevételek</t>
  </si>
  <si>
    <t>Felhalmozási bevételek</t>
  </si>
  <si>
    <t>B816</t>
  </si>
  <si>
    <t xml:space="preserve">Központi, irányító szervi támogatás </t>
  </si>
  <si>
    <t>B=B1+B2+B3+B4+B5+B6+B7+B813+B816</t>
  </si>
  <si>
    <t>A bevételek és kiadások egyenlege (V) oszlop adata ellenőrző adat, értéke csak nulla lehet, ellenkező esetben a táblázat kitöltése hibás.</t>
  </si>
  <si>
    <r>
      <t xml:space="preserve">A táblázatot a </t>
    </r>
    <r>
      <rPr>
        <b/>
        <sz val="12"/>
        <color theme="1"/>
        <rFont val="Calibri"/>
        <family val="2"/>
        <charset val="238"/>
        <scheme val="minor"/>
      </rPr>
      <t>végleges</t>
    </r>
    <r>
      <rPr>
        <sz val="12"/>
        <color theme="1"/>
        <rFont val="Calibri"/>
        <family val="2"/>
        <charset val="238"/>
        <scheme val="minor"/>
      </rPr>
      <t xml:space="preserve"> </t>
    </r>
    <r>
      <rPr>
        <b/>
        <u/>
        <sz val="12"/>
        <color theme="1"/>
        <rFont val="Calibri"/>
        <family val="2"/>
        <charset val="238"/>
        <scheme val="minor"/>
      </rPr>
      <t>főkönyvi</t>
    </r>
    <r>
      <rPr>
        <b/>
        <sz val="12"/>
        <color theme="1"/>
        <rFont val="Calibri"/>
        <family val="2"/>
        <charset val="238"/>
        <scheme val="minor"/>
      </rPr>
      <t xml:space="preserve"> adatoknak megfelelően kell kitölteni.</t>
    </r>
  </si>
  <si>
    <r>
      <t xml:space="preserve">Kérjük, hogy a táblázat </t>
    </r>
    <r>
      <rPr>
        <b/>
        <sz val="12"/>
        <color theme="1"/>
        <rFont val="Calibri"/>
        <family val="2"/>
        <charset val="238"/>
        <scheme val="minor"/>
      </rPr>
      <t>szerkezetét és képleteit ne változtassák meg</t>
    </r>
    <r>
      <rPr>
        <sz val="12"/>
        <color theme="1"/>
        <rFont val="Calibri"/>
        <family val="2"/>
        <charset val="238"/>
        <scheme val="minor"/>
      </rPr>
      <t>.</t>
    </r>
  </si>
  <si>
    <r>
      <t xml:space="preserve">Az intézmény éves összesített adatait a táblázat </t>
    </r>
    <r>
      <rPr>
        <b/>
        <sz val="12"/>
        <color theme="1"/>
        <rFont val="Calibri"/>
        <family val="2"/>
        <charset val="238"/>
        <scheme val="minor"/>
      </rPr>
      <t xml:space="preserve">forintban </t>
    </r>
    <r>
      <rPr>
        <sz val="12"/>
        <color theme="1"/>
        <rFont val="Calibri"/>
        <family val="2"/>
        <charset val="238"/>
        <scheme val="minor"/>
      </rPr>
      <t>tartalmazza.</t>
    </r>
  </si>
  <si>
    <r>
      <t xml:space="preserve">A kiemelt előirányzaton </t>
    </r>
    <r>
      <rPr>
        <b/>
        <sz val="12"/>
        <color theme="1"/>
        <rFont val="Calibri"/>
        <family val="2"/>
        <charset val="238"/>
        <scheme val="minor"/>
      </rPr>
      <t>belüli</t>
    </r>
    <r>
      <rPr>
        <sz val="12"/>
        <color theme="1"/>
        <rFont val="Calibri"/>
        <family val="2"/>
        <charset val="238"/>
        <scheme val="minor"/>
      </rPr>
      <t xml:space="preserve"> átcsoportosításokat a táblázatban nem szükséges feltüntetni (tekintettel arra, hogy azok egyenlege a kiemelt előirányzat összességében nulla).</t>
    </r>
  </si>
  <si>
    <r>
      <t xml:space="preserve">Kérjük, hogy a </t>
    </r>
    <r>
      <rPr>
        <b/>
        <sz val="12"/>
        <color theme="1"/>
        <rFont val="Calibri"/>
        <family val="2"/>
        <charset val="238"/>
        <scheme val="minor"/>
      </rPr>
      <t xml:space="preserve">személyi juttatások </t>
    </r>
    <r>
      <rPr>
        <sz val="12"/>
        <color theme="1"/>
        <rFont val="Calibri"/>
        <family val="2"/>
        <charset val="238"/>
        <scheme val="minor"/>
      </rPr>
      <t>(L)</t>
    </r>
    <r>
      <rPr>
        <b/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oszlop kitöltésére kiemelt figyelmet fordítani szíveskedjenek.</t>
    </r>
  </si>
  <si>
    <t>aláírás</t>
  </si>
  <si>
    <t>p.h.</t>
  </si>
  <si>
    <r>
      <t xml:space="preserve">A táblázatban minden, a </t>
    </r>
    <r>
      <rPr>
        <b/>
        <sz val="12"/>
        <color theme="1"/>
        <rFont val="Calibri"/>
        <family val="2"/>
        <charset val="238"/>
        <scheme val="minor"/>
      </rPr>
      <t>főkönyvben rögzített előirányzat-módosítást össze kell számítani</t>
    </r>
    <r>
      <rPr>
        <sz val="12"/>
        <color theme="1"/>
        <rFont val="Calibri"/>
        <family val="2"/>
        <charset val="238"/>
        <scheme val="minor"/>
      </rPr>
      <t xml:space="preserve"> előjel-helyesen, </t>
    </r>
    <r>
      <rPr>
        <b/>
        <sz val="12"/>
        <color theme="1"/>
        <rFont val="Calibri"/>
        <family val="2"/>
        <charset val="238"/>
        <scheme val="minor"/>
      </rPr>
      <t>függetlenül</t>
    </r>
    <r>
      <rPr>
        <sz val="12"/>
        <color theme="1"/>
        <rFont val="Calibri"/>
        <family val="2"/>
        <charset val="238"/>
        <scheme val="minor"/>
      </rPr>
      <t xml:space="preserve"> attól, hogy az előirányzat-módosítást a kincsári e-Adat rendszerben véglegesítette-e az intézmény, illetve a fejezet.</t>
    </r>
  </si>
  <si>
    <t>kancellár/gazdasági vezető</t>
  </si>
  <si>
    <r>
      <t xml:space="preserve">Az egyes, saját hatáskörben  módosított tételeket a módosítás </t>
    </r>
    <r>
      <rPr>
        <b/>
        <sz val="12"/>
        <color theme="1"/>
        <rFont val="Calibri"/>
        <family val="2"/>
        <charset val="238"/>
        <scheme val="minor"/>
      </rPr>
      <t>kincstári jogcíme szerint kell a három sor egyikében feltüntetni</t>
    </r>
    <r>
      <rPr>
        <sz val="12"/>
        <color theme="1"/>
        <rFont val="Calibri"/>
        <family val="2"/>
        <charset val="238"/>
        <scheme val="minor"/>
      </rPr>
      <t xml:space="preserve"> attól függően, hogy az kiemelt előirányzatok </t>
    </r>
    <r>
      <rPr>
        <b/>
        <sz val="12"/>
        <color theme="1"/>
        <rFont val="Calibri"/>
        <family val="2"/>
        <charset val="238"/>
        <scheme val="minor"/>
      </rPr>
      <t>közötti</t>
    </r>
    <r>
      <rPr>
        <sz val="12"/>
        <color theme="1"/>
        <rFont val="Calibri"/>
        <family val="2"/>
        <charset val="238"/>
        <scheme val="minor"/>
      </rPr>
      <t xml:space="preserve"> átcsoportosítás, intézményi </t>
    </r>
    <r>
      <rPr>
        <b/>
        <sz val="12"/>
        <color theme="1"/>
        <rFont val="Calibri"/>
        <family val="2"/>
        <charset val="238"/>
        <scheme val="minor"/>
      </rPr>
      <t>többletbevétel</t>
    </r>
    <r>
      <rPr>
        <sz val="12"/>
        <color theme="1"/>
        <rFont val="Calibri"/>
        <family val="2"/>
        <charset val="238"/>
        <scheme val="minor"/>
      </rPr>
      <t xml:space="preserve">, vagy előző évi </t>
    </r>
    <r>
      <rPr>
        <b/>
        <sz val="12"/>
        <color theme="1"/>
        <rFont val="Calibri"/>
        <family val="2"/>
        <charset val="238"/>
        <scheme val="minor"/>
      </rPr>
      <t>maradvány</t>
    </r>
    <r>
      <rPr>
        <sz val="12"/>
        <color theme="1"/>
        <rFont val="Calibri"/>
        <family val="2"/>
        <charset val="238"/>
        <scheme val="minor"/>
      </rPr>
      <t xml:space="preserve"> előirányzatosítása.</t>
    </r>
  </si>
  <si>
    <r>
      <rPr>
        <b/>
        <sz val="12"/>
        <color theme="1"/>
        <rFont val="Calibri"/>
        <family val="2"/>
        <charset val="238"/>
        <scheme val="minor"/>
      </rPr>
      <t xml:space="preserve">Kiemelt előirányzatok </t>
    </r>
    <r>
      <rPr>
        <sz val="12"/>
        <color theme="1"/>
        <rFont val="Calibri"/>
        <family val="2"/>
        <charset val="238"/>
        <scheme val="minor"/>
      </rPr>
      <t xml:space="preserve">közötti átcsoportosítás </t>
    </r>
  </si>
  <si>
    <r>
      <t xml:space="preserve">Intézményi </t>
    </r>
    <r>
      <rPr>
        <b/>
        <sz val="12"/>
        <color theme="1"/>
        <rFont val="Calibri"/>
        <family val="2"/>
        <charset val="238"/>
        <scheme val="minor"/>
      </rPr>
      <t>többletbevétel</t>
    </r>
    <r>
      <rPr>
        <sz val="12"/>
        <color theme="1"/>
        <rFont val="Calibri"/>
        <family val="2"/>
        <charset val="238"/>
        <scheme val="minor"/>
      </rPr>
      <t xml:space="preserve"> </t>
    </r>
  </si>
  <si>
    <r>
      <rPr>
        <b/>
        <sz val="12"/>
        <color theme="1"/>
        <rFont val="Calibri"/>
        <family val="2"/>
        <charset val="238"/>
        <scheme val="minor"/>
      </rPr>
      <t>Maradvány</t>
    </r>
    <r>
      <rPr>
        <sz val="12"/>
        <color theme="1"/>
        <rFont val="Calibri"/>
        <family val="2"/>
        <charset val="238"/>
        <scheme val="minor"/>
      </rPr>
      <t xml:space="preserve"> igénybevétele</t>
    </r>
  </si>
  <si>
    <r>
      <t xml:space="preserve">Az intézmény </t>
    </r>
    <r>
      <rPr>
        <b/>
        <sz val="16"/>
        <color theme="1"/>
        <rFont val="Calibri"/>
        <family val="2"/>
        <charset val="238"/>
        <scheme val="minor"/>
      </rPr>
      <t xml:space="preserve">tekintetében </t>
    </r>
    <r>
      <rPr>
        <b/>
        <sz val="14"/>
        <color theme="1"/>
        <rFont val="Calibri"/>
        <family val="2"/>
        <charset val="238"/>
        <scheme val="minor"/>
      </rPr>
      <t xml:space="preserve">végrehajtott 2020. évre vonatkozó előirányzat-módosítások (a </t>
    </r>
    <r>
      <rPr>
        <b/>
        <u/>
        <sz val="14"/>
        <color theme="1"/>
        <rFont val="Calibri"/>
        <family val="2"/>
        <charset val="238"/>
        <scheme val="minor"/>
      </rPr>
      <t>főkönyvvel</t>
    </r>
    <r>
      <rPr>
        <b/>
        <sz val="14"/>
        <color theme="1"/>
        <rFont val="Calibri"/>
        <family val="2"/>
        <charset val="238"/>
        <scheme val="minor"/>
      </rPr>
      <t xml:space="preserve"> egyező adatok alapján) </t>
    </r>
    <r>
      <rPr>
        <b/>
        <sz val="14"/>
        <color rgb="FFFF0000"/>
        <rFont val="Calibri"/>
        <family val="2"/>
        <charset val="238"/>
        <scheme val="minor"/>
      </rPr>
      <t xml:space="preserve">* </t>
    </r>
  </si>
  <si>
    <t>1. Eredeti előirányzat</t>
  </si>
  <si>
    <t>2. Saját hatáskörben benyújtott előirányzat-módosítás összesen</t>
  </si>
  <si>
    <t>3. Kormány hatáskörében benyújtott előirányzatmódosítások összsen</t>
  </si>
  <si>
    <t>4. Országgyűlés hatáskörében benyújtott előirányzatmódosítások összsen</t>
  </si>
  <si>
    <t>5. Felügyeleti hatáskörben benyújtott előirányzatmódosítások összsen</t>
  </si>
  <si>
    <t>6. Országgyűlés, Kormány, illetve felügyeleti hatáskörben benyújtott előirányzat-módosítások összesen (3.+4.+5.)</t>
  </si>
  <si>
    <t>7. Előirányzat változás összesen (2.+6.)</t>
  </si>
  <si>
    <t>2020. évi módosított előirányzat összesen (1.+7.)</t>
  </si>
  <si>
    <r>
      <t xml:space="preserve">A táblázat </t>
    </r>
    <r>
      <rPr>
        <b/>
        <sz val="12"/>
        <color theme="1"/>
        <rFont val="Calibri"/>
        <family val="2"/>
        <charset val="238"/>
        <scheme val="minor"/>
      </rPr>
      <t>2020. évi módosított előirányzat összesen</t>
    </r>
    <r>
      <rPr>
        <sz val="12"/>
        <color theme="1"/>
        <rFont val="Calibri"/>
        <family val="2"/>
        <charset val="238"/>
        <scheme val="minor"/>
      </rPr>
      <t xml:space="preserve"> sorának adatai</t>
    </r>
    <r>
      <rPr>
        <b/>
        <sz val="12"/>
        <color theme="1"/>
        <rFont val="Calibri"/>
        <family val="2"/>
        <charset val="238"/>
        <scheme val="minor"/>
      </rPr>
      <t xml:space="preserve"> meg kell hogy egyezzenek</t>
    </r>
    <r>
      <rPr>
        <sz val="12"/>
        <color theme="1"/>
        <rFont val="Calibri"/>
        <family val="2"/>
        <charset val="238"/>
        <scheme val="minor"/>
      </rPr>
      <t xml:space="preserve"> a beszámoló </t>
    </r>
    <r>
      <rPr>
        <b/>
        <sz val="12"/>
        <color theme="1"/>
        <rFont val="Calibri"/>
        <family val="2"/>
        <charset val="238"/>
        <scheme val="minor"/>
      </rPr>
      <t xml:space="preserve">01-04. űrlap módosított előirányzatainak </t>
    </r>
    <r>
      <rPr>
        <sz val="12"/>
        <color theme="1"/>
        <rFont val="Calibri"/>
        <family val="2"/>
        <charset val="238"/>
        <scheme val="minor"/>
      </rPr>
      <t>adataival.</t>
    </r>
  </si>
  <si>
    <t>Jóváhagyott többletbevétel</t>
  </si>
  <si>
    <t>Bevételi elmaradás</t>
  </si>
  <si>
    <r>
      <t xml:space="preserve">A </t>
    </r>
    <r>
      <rPr>
        <b/>
        <sz val="12"/>
        <color theme="1"/>
        <rFont val="Calibri"/>
        <family val="2"/>
        <charset val="238"/>
        <scheme val="minor"/>
      </rPr>
      <t>kormány hatáskörében</t>
    </r>
    <r>
      <rPr>
        <sz val="12"/>
        <color theme="1"/>
        <rFont val="Calibri"/>
        <family val="2"/>
        <charset val="238"/>
        <scheme val="minor"/>
      </rPr>
      <t xml:space="preserve"> benyújtott előirányzat módosításokat </t>
    </r>
    <r>
      <rPr>
        <b/>
        <u/>
        <sz val="12"/>
        <color rgb="FFFF0000"/>
        <rFont val="Calibri"/>
        <family val="2"/>
        <charset val="238"/>
        <scheme val="minor"/>
      </rPr>
      <t>tételesen,</t>
    </r>
    <r>
      <rPr>
        <sz val="12"/>
        <color theme="1"/>
        <rFont val="Calibri"/>
        <family val="2"/>
        <charset val="238"/>
        <scheme val="minor"/>
      </rPr>
      <t xml:space="preserve"> </t>
    </r>
    <r>
      <rPr>
        <b/>
        <sz val="12"/>
        <color theme="1"/>
        <rFont val="Calibri"/>
        <family val="2"/>
        <charset val="238"/>
        <scheme val="minor"/>
      </rPr>
      <t>kormányhatározatonként,</t>
    </r>
    <r>
      <rPr>
        <sz val="12"/>
        <color theme="1"/>
        <rFont val="Calibri"/>
        <family val="2"/>
        <charset val="238"/>
        <scheme val="minor"/>
      </rPr>
      <t xml:space="preserve"> </t>
    </r>
    <r>
      <rPr>
        <b/>
        <sz val="12"/>
        <color theme="1"/>
        <rFont val="Calibri"/>
        <family val="2"/>
        <charset val="238"/>
        <scheme val="minor"/>
      </rPr>
      <t>PM intézkedésenként kell kimutatni</t>
    </r>
    <r>
      <rPr>
        <sz val="12"/>
        <color theme="1"/>
        <rFont val="Calibri"/>
        <family val="2"/>
        <charset val="238"/>
        <scheme val="minor"/>
      </rPr>
      <t xml:space="preserve"> (határozat, intézkedés száma, tárgya szerepeljen benne)</t>
    </r>
  </si>
  <si>
    <r>
      <t xml:space="preserve">A </t>
    </r>
    <r>
      <rPr>
        <b/>
        <sz val="12"/>
        <color theme="1"/>
        <rFont val="Calibri"/>
        <family val="2"/>
        <charset val="238"/>
        <scheme val="minor"/>
      </rPr>
      <t>felügyeleti hatáskörű</t>
    </r>
    <r>
      <rPr>
        <sz val="12"/>
        <color theme="1"/>
        <rFont val="Calibri"/>
        <family val="2"/>
        <charset val="238"/>
        <scheme val="minor"/>
      </rPr>
      <t xml:space="preserve"> előirányzat módosításokat</t>
    </r>
    <r>
      <rPr>
        <b/>
        <sz val="12"/>
        <color theme="1"/>
        <rFont val="Calibri"/>
        <family val="2"/>
        <charset val="238"/>
        <scheme val="minor"/>
      </rPr>
      <t xml:space="preserve"> </t>
    </r>
    <r>
      <rPr>
        <b/>
        <u/>
        <sz val="12"/>
        <color rgb="FFFF0000"/>
        <rFont val="Calibri"/>
        <family val="2"/>
        <charset val="238"/>
        <scheme val="minor"/>
      </rPr>
      <t>tételesen</t>
    </r>
    <r>
      <rPr>
        <b/>
        <sz val="12"/>
        <color theme="1"/>
        <rFont val="Calibri"/>
        <family val="2"/>
        <charset val="238"/>
        <scheme val="minor"/>
      </rPr>
      <t>, fejezeten belüli és fejezetek közötti átcsoportosításonként</t>
    </r>
    <r>
      <rPr>
        <sz val="12"/>
        <color theme="1"/>
        <rFont val="Calibri"/>
        <family val="2"/>
        <charset val="238"/>
        <scheme val="minor"/>
      </rPr>
      <t xml:space="preserve"> kell kimutatni (szerepeljen benne a szerződés, intézkedés száma, tárgya, érintett felek) a többletbevételt és a bevétel elmaradást nem kell kirészletezni</t>
    </r>
  </si>
  <si>
    <t>EÖTVÖS LORÁND TUDOMÁNYEGYETEM</t>
  </si>
  <si>
    <t xml:space="preserve"> 92/2020. (IV. 6.) Korm. rendelet 6. §-a  Magyarország 2020.évi központi költségvetésének a vészhelyzettel összefüggő eltérő szabályairól (átcsoportosítás és befizetési kötelezettség végrehajtása)</t>
  </si>
  <si>
    <t xml:space="preserve">334/2019. (XII. 23.) Korm. rendelet  PM/5630-2/2020. 2020. évi bérkompenzáció </t>
  </si>
  <si>
    <t xml:space="preserve"> PM/1497-2/2020.  Minimálbér, garantált bérminimum 2020. (11 hó) + 2019. évi emelés korrekciója</t>
  </si>
  <si>
    <t xml:space="preserve"> PM/11417-1/2020. köznevelési intézményben pedagógusként foglalkoztatottak bérfejlesztése</t>
  </si>
  <si>
    <t>1522/2020. (VIII. 14.) Korm. határozat  Ösztöndíjprogram Keresztény Fiataloknak ígéret</t>
  </si>
  <si>
    <t>1574/2020. (IX. 9.) Korm. határozat  Ingatlanvásárlás fedezet átcsoportosítás MNV Zrt-nek</t>
  </si>
  <si>
    <t>1817/2020. (XI. 18.) Korm. határozat  2019. évi maradványelszámolás</t>
  </si>
  <si>
    <t xml:space="preserve"> PM/5630-3/2020.  2020.évi kompenzációjához nyújtott támogatás elszámolása </t>
  </si>
  <si>
    <t>1971/2020.(XII. 22.) Korm. határozat PM/23768/2020. Ösztöndíjprogram Keresztény Fiataloknak</t>
  </si>
  <si>
    <t>1918/2020.(XII. 17.) Korm. határozat PM/23589/2020. Nemzeti Tehetség Programhoz</t>
  </si>
  <si>
    <t xml:space="preserve"> PM/1497-3/2020.  Minimálbér és a garantált bérminimum elszámolás</t>
  </si>
  <si>
    <t>FEIF/941-2/2020-ITM_SZERZ. Stipendium Hungaricum 2020. KKM-ITM-ELTE</t>
  </si>
  <si>
    <t>FEIF/1068/2020-ITM_SZERZ. Országos Dokumentum-ellátási Rendszer (ODR) működtetése EMMI-ITM-EMET-ELTE</t>
  </si>
  <si>
    <t>FEIF/49593/2020-ITM. "Márton Áron Szakkollégium programok költségeihez hozzájárulás, ösztöndíjak" meghiúsult feladataiból keletkező megtakarításból átadás az Óbudai Egyetem részére a határon túli többletfeladatokra ITM-ELTE-ÓE</t>
  </si>
  <si>
    <t>FEIF/975/2020-ITM_SZERZ. Nemzeti Tehetség Program "A hazai nagy hagyományú országos szervezésű tanulmányi és sport versenyek támogatása" EMMI-ITM-EMET-ELTE</t>
  </si>
  <si>
    <t>FEIF/971/2020-ITM_SZERZ. Nemzeti Tehetség Program "A hazai és határon túli magyar nyelvű szakkollégiumok támogatása" EMMI-ITM-EMET-ELTE</t>
  </si>
  <si>
    <t>FEIF/973/2020-ITM_SZERZ. Nemzeti Tehetség Program "Tájékozódás síkban, térben - kompetenciafejlesztés matematika szakköri foglalkozásokon" EMMI-ITM-EMET-ELTE</t>
  </si>
  <si>
    <t>FEIF/980/2020-ITM_SZERZ. Közreműködés a Nemzeti Cirkuszművészeti Központ könyvtárának, adattárának és információs központjának létrehozásában EMMI-ITM-ELTE</t>
  </si>
  <si>
    <t>FEIF/1026/2020-ITM_SZERZ. Trabant orosz-magyar űrmisszió projekt KKM-ITM-ELTE</t>
  </si>
  <si>
    <t>NKFIH-876-7/2020. Ne mzeti laboratóriumok 2020 ProgramDigitális Örökség Nemzeti Laboratórium NKFIH-ELTE</t>
  </si>
  <si>
    <t>NKFIH-873-5/2020. Nemzeti laboratóriumok 2020 Program  Kvantuminformatikai Nemzeti Laboratórium NKFIH-ELTE</t>
  </si>
  <si>
    <t>NKFIH-870-5/2020. Nemzeti laboratóriumok 2020 Program Mesterséges Intelligencia Nemzeti Laboratórium (MILAB) NKFIH-ELTE</t>
  </si>
  <si>
    <t>NKFIH-875-3/2020. Nemzeti laboratóriumok 2020 Program Társadalmi Innovációs Nemzeti Laboratórium NKFIH-ELTE</t>
  </si>
  <si>
    <t>FEIF/1403/2020-ITM_SZERZ. Közlevéltárak 2020. évi működési célú támogatása EMMI-ITM-ELTE</t>
  </si>
  <si>
    <t>FEIF/1412/2020-ITM_SZERZ. 2020. évi Lendület Program "Az istenek világa az i.e. I. évezredben" ELKH-ITM-EMMI</t>
  </si>
  <si>
    <t>FEIF/1413/2020-ITM_SZERZ. 2020. évi Lendület Program "Megoldható kvantumrendszerek dinamikája"  ELKH-ITM-EMMI</t>
  </si>
  <si>
    <t>FEIF/1414/2020-ITM_SZERZ. 2020. évi Lendület Program "Fehérjemódosulatok felderítése ionmobilitás tömegspektrometriával" ELKH-ITM-EMMI</t>
  </si>
  <si>
    <t>FEIF/700/2020-ITM_SZERZ. Árpád-ház Program (Árpád-kori magánoklevelek kiadása) EMMI-ITM-ELTE</t>
  </si>
  <si>
    <t>FEIF/1677/2020-ITM_SZERZ. Országos Dokumentum-ellátási Rendszer (ODR) működtetése EMMI-ITM-ELTE</t>
  </si>
  <si>
    <t>FEIF/1924/2020-ITM_SZERZ. ELTE ÁJK Doktori Iskola EMMI-ITM-ELTE</t>
  </si>
  <si>
    <t>FEIF/2098/2020-ITM_SZERZ. Stipendium Hungaricum KKM-ITM-ELTE</t>
  </si>
  <si>
    <t>FEIF/2038/2020-ITM_SZERZ. Magyar Sportcsillag Ösztöndíj EMMI-ITM-ELTE</t>
  </si>
  <si>
    <t>FEIF/2220/2020-ITM_SZERZ. Magyar Sportcsillag Ösztöndíj EMMI-ITM-ELTE</t>
  </si>
  <si>
    <t>FEIF/2268-3/2020-ITM_SZERZ. Márton Áron Szakkollégiumhoz kapcsolódó képzések, működtetés támogatása, feladatok elvégzése ITM-ELTE</t>
  </si>
  <si>
    <t>Budapest, 2020. február 28.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</si>
</sst>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lightDown"/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8" fillId="0" borderId="0"/>
  </cellStyleXfs>
  <cellXfs count="68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 applyBorder="1" applyAlignment="1">
      <alignment horizontal="left"/>
    </xf>
    <xf numFmtId="0" fontId="8" fillId="0" borderId="0" xfId="0" applyFont="1" applyBorder="1" applyAlignment="1"/>
    <xf numFmtId="0" fontId="9" fillId="0" borderId="0" xfId="0" applyFont="1" applyFill="1" applyBorder="1" applyAlignment="1">
      <alignment vertical="center" wrapText="1"/>
    </xf>
    <xf numFmtId="0" fontId="1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164" fontId="2" fillId="0" borderId="0" xfId="1" applyNumberFormat="1" applyFont="1" applyFill="1" applyBorder="1" applyAlignment="1">
      <alignment horizontal="right" vertical="center"/>
    </xf>
    <xf numFmtId="0" fontId="2" fillId="0" borderId="0" xfId="0" applyFont="1" applyFill="1"/>
    <xf numFmtId="164" fontId="2" fillId="0" borderId="0" xfId="1" applyNumberFormat="1" applyFont="1" applyFill="1" applyBorder="1" applyAlignment="1">
      <alignment horizontal="right" vertical="center" wrapText="1"/>
    </xf>
    <xf numFmtId="0" fontId="0" fillId="0" borderId="0" xfId="0" applyFill="1"/>
    <xf numFmtId="0" fontId="0" fillId="0" borderId="0" xfId="0" applyFill="1" applyAlignment="1">
      <alignment vertical="center" wrapText="1"/>
    </xf>
    <xf numFmtId="0" fontId="4" fillId="0" borderId="8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4" fillId="0" borderId="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vertical="center"/>
    </xf>
    <xf numFmtId="0" fontId="10" fillId="0" borderId="14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0" fontId="0" fillId="0" borderId="16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vertical="center" wrapText="1"/>
    </xf>
    <xf numFmtId="164" fontId="2" fillId="3" borderId="1" xfId="1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" fillId="0" borderId="0" xfId="0" applyFont="1"/>
    <xf numFmtId="0" fontId="15" fillId="0" borderId="0" xfId="0" applyFont="1"/>
    <xf numFmtId="0" fontId="19" fillId="0" borderId="0" xfId="2" applyFont="1" applyBorder="1" applyAlignment="1" applyProtection="1">
      <alignment horizontal="right" vertical="top"/>
      <protection locked="0"/>
    </xf>
    <xf numFmtId="0" fontId="19" fillId="0" borderId="0" xfId="2" applyFont="1" applyAlignment="1" applyProtection="1">
      <alignment horizontal="center"/>
      <protection locked="0"/>
    </xf>
    <xf numFmtId="0" fontId="15" fillId="0" borderId="0" xfId="0" applyFont="1" applyAlignment="1">
      <alignment horizontal="left" vertical="center" wrapText="1"/>
    </xf>
    <xf numFmtId="0" fontId="12" fillId="0" borderId="0" xfId="0" applyFont="1" applyFill="1" applyAlignment="1">
      <alignment wrapText="1"/>
    </xf>
    <xf numFmtId="164" fontId="12" fillId="3" borderId="1" xfId="1" applyNumberFormat="1" applyFont="1" applyFill="1" applyBorder="1" applyAlignment="1">
      <alignment vertical="center"/>
    </xf>
    <xf numFmtId="164" fontId="12" fillId="3" borderId="1" xfId="1" applyNumberFormat="1" applyFont="1" applyFill="1" applyBorder="1" applyAlignment="1">
      <alignment horizontal="right" vertical="center"/>
    </xf>
    <xf numFmtId="0" fontId="12" fillId="0" borderId="0" xfId="0" applyFont="1" applyFill="1"/>
    <xf numFmtId="164" fontId="12" fillId="3" borderId="1" xfId="1" applyNumberFormat="1" applyFont="1" applyFill="1" applyBorder="1" applyAlignment="1">
      <alignment vertical="center" wrapText="1"/>
    </xf>
    <xf numFmtId="164" fontId="12" fillId="3" borderId="1" xfId="1" applyNumberFormat="1" applyFont="1" applyFill="1" applyBorder="1" applyAlignment="1">
      <alignment horizontal="right" vertical="center" wrapText="1"/>
    </xf>
    <xf numFmtId="0" fontId="20" fillId="3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164" fontId="0" fillId="2" borderId="1" xfId="1" applyNumberFormat="1" applyFont="1" applyFill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left" vertical="center" wrapText="1"/>
    </xf>
    <xf numFmtId="164" fontId="0" fillId="3" borderId="1" xfId="1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horizontal="left" vertical="center" wrapText="1"/>
    </xf>
    <xf numFmtId="164" fontId="16" fillId="3" borderId="1" xfId="1" applyNumberFormat="1" applyFont="1" applyFill="1" applyBorder="1" applyAlignment="1">
      <alignment horizontal="right" vertical="center"/>
    </xf>
    <xf numFmtId="164" fontId="16" fillId="3" borderId="1" xfId="1" applyNumberFormat="1" applyFont="1" applyFill="1" applyBorder="1" applyAlignment="1">
      <alignment vertical="center"/>
    </xf>
    <xf numFmtId="164" fontId="16" fillId="3" borderId="1" xfId="1" applyNumberFormat="1" applyFont="1" applyFill="1" applyBorder="1" applyAlignment="1">
      <alignment horizontal="right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8" fillId="0" borderId="18" xfId="2" applyBorder="1" applyAlignment="1" applyProtection="1">
      <alignment horizontal="center"/>
      <protection locked="0"/>
    </xf>
    <xf numFmtId="0" fontId="15" fillId="0" borderId="0" xfId="0" applyFont="1" applyAlignment="1">
      <alignment horizont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</cellXfs>
  <cellStyles count="3">
    <cellStyle name="Ezres" xfId="1" builtinId="3"/>
    <cellStyle name="Normál" xfId="0" builtinId="0"/>
    <cellStyle name="Normá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6"/>
  <sheetViews>
    <sheetView tabSelected="1" zoomScale="60" zoomScaleNormal="60" workbookViewId="0">
      <pane xSplit="1" ySplit="6" topLeftCell="B55" activePane="bottomRight" state="frozen"/>
      <selection pane="topRight" activeCell="B1" sqref="B1"/>
      <selection pane="bottomLeft" activeCell="A7" sqref="A7"/>
      <selection pane="bottomRight" activeCell="A76" sqref="A76"/>
    </sheetView>
  </sheetViews>
  <sheetFormatPr defaultRowHeight="15" x14ac:dyDescent="0.25"/>
  <cols>
    <col min="1" max="1" width="78.42578125" customWidth="1"/>
    <col min="2" max="3" width="23.140625" bestFit="1" customWidth="1"/>
    <col min="4" max="4" width="16.42578125" customWidth="1"/>
    <col min="5" max="5" width="23.140625" bestFit="1" customWidth="1"/>
    <col min="6" max="6" width="20.7109375" bestFit="1" customWidth="1"/>
    <col min="7" max="7" width="23.140625" bestFit="1" customWidth="1"/>
    <col min="8" max="8" width="21" bestFit="1" customWidth="1"/>
    <col min="9" max="10" width="24.5703125" bestFit="1" customWidth="1"/>
    <col min="11" max="11" width="26.42578125" style="1" bestFit="1" customWidth="1"/>
    <col min="12" max="12" width="24.5703125" bestFit="1" customWidth="1"/>
    <col min="13" max="13" width="23.140625" bestFit="1" customWidth="1"/>
    <col min="14" max="14" width="24.5703125" bestFit="1" customWidth="1"/>
    <col min="15" max="15" width="25.28515625" bestFit="1" customWidth="1"/>
    <col min="16" max="16" width="21" bestFit="1" customWidth="1"/>
    <col min="17" max="18" width="23.140625" bestFit="1" customWidth="1"/>
    <col min="19" max="19" width="29.85546875" bestFit="1" customWidth="1"/>
    <col min="20" max="20" width="15.28515625" customWidth="1"/>
    <col min="21" max="21" width="32.7109375" style="1" bestFit="1" customWidth="1"/>
    <col min="22" max="22" width="31.42578125" bestFit="1" customWidth="1"/>
  </cols>
  <sheetData>
    <row r="1" spans="1:22" ht="18.75" x14ac:dyDescent="0.3">
      <c r="V1" s="10" t="s">
        <v>36</v>
      </c>
    </row>
    <row r="2" spans="1:22" ht="21" x14ac:dyDescent="0.35">
      <c r="A2" s="4" t="s">
        <v>65</v>
      </c>
    </row>
    <row r="3" spans="1:22" ht="15.75" thickBot="1" x14ac:dyDescent="0.3">
      <c r="V3" s="9" t="s">
        <v>35</v>
      </c>
    </row>
    <row r="4" spans="1:22" s="14" customFormat="1" ht="15.75" thickBot="1" x14ac:dyDescent="0.3">
      <c r="A4" s="62" t="s">
        <v>79</v>
      </c>
      <c r="B4" s="65" t="s">
        <v>34</v>
      </c>
      <c r="C4" s="66"/>
      <c r="D4" s="66"/>
      <c r="E4" s="66"/>
      <c r="F4" s="66"/>
      <c r="G4" s="66"/>
      <c r="H4" s="66"/>
      <c r="I4" s="66"/>
      <c r="J4" s="66"/>
      <c r="K4" s="67"/>
      <c r="L4" s="65" t="s">
        <v>33</v>
      </c>
      <c r="M4" s="66"/>
      <c r="N4" s="66"/>
      <c r="O4" s="66"/>
      <c r="P4" s="66"/>
      <c r="Q4" s="66"/>
      <c r="R4" s="66"/>
      <c r="S4" s="66"/>
      <c r="T4" s="66"/>
      <c r="U4" s="67"/>
      <c r="V4" s="57" t="s">
        <v>32</v>
      </c>
    </row>
    <row r="5" spans="1:22" s="15" customFormat="1" ht="60" x14ac:dyDescent="0.25">
      <c r="A5" s="63"/>
      <c r="B5" s="24" t="s">
        <v>31</v>
      </c>
      <c r="C5" s="25" t="s">
        <v>30</v>
      </c>
      <c r="D5" s="25" t="s">
        <v>45</v>
      </c>
      <c r="E5" s="25" t="s">
        <v>46</v>
      </c>
      <c r="F5" s="25" t="s">
        <v>47</v>
      </c>
      <c r="G5" s="25" t="s">
        <v>29</v>
      </c>
      <c r="H5" s="25" t="s">
        <v>28</v>
      </c>
      <c r="I5" s="25" t="s">
        <v>27</v>
      </c>
      <c r="J5" s="26" t="s">
        <v>49</v>
      </c>
      <c r="K5" s="28" t="s">
        <v>26</v>
      </c>
      <c r="L5" s="24" t="s">
        <v>25</v>
      </c>
      <c r="M5" s="25" t="s">
        <v>24</v>
      </c>
      <c r="N5" s="25" t="s">
        <v>23</v>
      </c>
      <c r="O5" s="25" t="s">
        <v>22</v>
      </c>
      <c r="P5" s="25" t="s">
        <v>21</v>
      </c>
      <c r="Q5" s="25" t="s">
        <v>20</v>
      </c>
      <c r="R5" s="25" t="s">
        <v>19</v>
      </c>
      <c r="S5" s="25" t="s">
        <v>40</v>
      </c>
      <c r="T5" s="26" t="s">
        <v>41</v>
      </c>
      <c r="U5" s="27" t="s">
        <v>18</v>
      </c>
      <c r="V5" s="58"/>
    </row>
    <row r="6" spans="1:22" s="14" customFormat="1" ht="32.25" customHeight="1" thickBot="1" x14ac:dyDescent="0.3">
      <c r="A6" s="64"/>
      <c r="B6" s="18" t="s">
        <v>17</v>
      </c>
      <c r="C6" s="16" t="s">
        <v>16</v>
      </c>
      <c r="D6" s="16" t="s">
        <v>42</v>
      </c>
      <c r="E6" s="16" t="s">
        <v>43</v>
      </c>
      <c r="F6" s="16" t="s">
        <v>44</v>
      </c>
      <c r="G6" s="16" t="s">
        <v>15</v>
      </c>
      <c r="H6" s="16" t="s">
        <v>14</v>
      </c>
      <c r="I6" s="16" t="s">
        <v>13</v>
      </c>
      <c r="J6" s="19" t="s">
        <v>48</v>
      </c>
      <c r="K6" s="20" t="s">
        <v>50</v>
      </c>
      <c r="L6" s="18" t="s">
        <v>12</v>
      </c>
      <c r="M6" s="16" t="s">
        <v>11</v>
      </c>
      <c r="N6" s="16" t="s">
        <v>10</v>
      </c>
      <c r="O6" s="16" t="s">
        <v>9</v>
      </c>
      <c r="P6" s="16" t="s">
        <v>8</v>
      </c>
      <c r="Q6" s="16" t="s">
        <v>7</v>
      </c>
      <c r="R6" s="16" t="s">
        <v>6</v>
      </c>
      <c r="S6" s="16" t="s">
        <v>37</v>
      </c>
      <c r="T6" s="19" t="s">
        <v>38</v>
      </c>
      <c r="U6" s="20" t="s">
        <v>39</v>
      </c>
      <c r="V6" s="22" t="s">
        <v>5</v>
      </c>
    </row>
    <row r="7" spans="1:22" s="40" customFormat="1" ht="54" customHeight="1" thickBot="1" x14ac:dyDescent="0.3">
      <c r="A7" s="43" t="s">
        <v>66</v>
      </c>
      <c r="B7" s="39">
        <v>1730000000</v>
      </c>
      <c r="C7" s="39">
        <v>290000000</v>
      </c>
      <c r="D7" s="39">
        <v>0</v>
      </c>
      <c r="E7" s="39">
        <v>7190221000</v>
      </c>
      <c r="F7" s="39">
        <v>3000000</v>
      </c>
      <c r="G7" s="39">
        <v>1300000000</v>
      </c>
      <c r="H7" s="39">
        <v>140000000</v>
      </c>
      <c r="I7" s="39"/>
      <c r="J7" s="39">
        <v>26455089000</v>
      </c>
      <c r="K7" s="38">
        <f>SUM(B7:J7)</f>
        <v>37108310000</v>
      </c>
      <c r="L7" s="39">
        <v>20136822000</v>
      </c>
      <c r="M7" s="39">
        <v>3683756000</v>
      </c>
      <c r="N7" s="39">
        <v>6803077000</v>
      </c>
      <c r="O7" s="39">
        <v>5481491000</v>
      </c>
      <c r="P7" s="39">
        <v>50313000</v>
      </c>
      <c r="Q7" s="39">
        <v>272851000</v>
      </c>
      <c r="R7" s="39">
        <v>650000000</v>
      </c>
      <c r="S7" s="39">
        <v>30000000</v>
      </c>
      <c r="T7" s="39"/>
      <c r="U7" s="39">
        <f>SUM(L7:T7)</f>
        <v>37108310000</v>
      </c>
      <c r="V7" s="42">
        <f>K7-U7</f>
        <v>0</v>
      </c>
    </row>
    <row r="8" spans="1:22" s="17" customFormat="1" ht="54" customHeight="1" thickBot="1" x14ac:dyDescent="0.3">
      <c r="A8" s="46" t="s">
        <v>62</v>
      </c>
      <c r="B8" s="47">
        <v>0</v>
      </c>
      <c r="C8" s="47">
        <v>0</v>
      </c>
      <c r="D8" s="47"/>
      <c r="E8" s="47"/>
      <c r="F8" s="47"/>
      <c r="G8" s="47">
        <v>0</v>
      </c>
      <c r="H8" s="47">
        <v>0</v>
      </c>
      <c r="I8" s="47">
        <v>0</v>
      </c>
      <c r="J8" s="47"/>
      <c r="K8" s="48">
        <f>SUM(B8:J8)</f>
        <v>0</v>
      </c>
      <c r="L8" s="49">
        <v>-652007000</v>
      </c>
      <c r="M8" s="49">
        <v>-132993000</v>
      </c>
      <c r="N8" s="49">
        <v>-756683415</v>
      </c>
      <c r="O8" s="49">
        <v>1160938197</v>
      </c>
      <c r="P8" s="49">
        <v>380745218</v>
      </c>
      <c r="Q8" s="49">
        <v>322959871</v>
      </c>
      <c r="R8" s="49">
        <v>-56676173</v>
      </c>
      <c r="S8" s="49">
        <v>-266283698</v>
      </c>
      <c r="T8" s="49"/>
      <c r="U8" s="50">
        <f>SUM(L8:T8)</f>
        <v>0</v>
      </c>
      <c r="V8" s="49">
        <f t="shared" ref="V8:V54" si="0">K8-U8</f>
        <v>0</v>
      </c>
    </row>
    <row r="9" spans="1:22" s="17" customFormat="1" ht="54" customHeight="1" thickBot="1" x14ac:dyDescent="0.3">
      <c r="A9" s="46" t="s">
        <v>63</v>
      </c>
      <c r="B9" s="49">
        <v>5599768672</v>
      </c>
      <c r="C9" s="49">
        <v>881597004</v>
      </c>
      <c r="D9" s="47"/>
      <c r="E9" s="47"/>
      <c r="F9" s="47"/>
      <c r="G9" s="49">
        <v>1186066777</v>
      </c>
      <c r="H9" s="49">
        <v>0</v>
      </c>
      <c r="I9" s="47">
        <v>0</v>
      </c>
      <c r="J9" s="47"/>
      <c r="K9" s="48">
        <f>SUM(B9:J9)</f>
        <v>7667432453</v>
      </c>
      <c r="L9" s="49">
        <v>2263786135</v>
      </c>
      <c r="M9" s="49">
        <v>350382197</v>
      </c>
      <c r="N9" s="49">
        <v>3097293935</v>
      </c>
      <c r="O9" s="49">
        <v>926919300</v>
      </c>
      <c r="P9" s="49">
        <v>147453882</v>
      </c>
      <c r="Q9" s="49">
        <v>622358355</v>
      </c>
      <c r="R9" s="49">
        <v>245538486</v>
      </c>
      <c r="S9" s="49">
        <v>13700163</v>
      </c>
      <c r="T9" s="49"/>
      <c r="U9" s="50">
        <f t="shared" ref="U9:U10" si="1">SUM(L9:T9)</f>
        <v>7667432453</v>
      </c>
      <c r="V9" s="49">
        <f t="shared" si="0"/>
        <v>0</v>
      </c>
    </row>
    <row r="10" spans="1:22" s="17" customFormat="1" ht="54" customHeight="1" thickBot="1" x14ac:dyDescent="0.3">
      <c r="A10" s="46" t="s">
        <v>64</v>
      </c>
      <c r="B10" s="47">
        <v>0</v>
      </c>
      <c r="C10" s="47">
        <v>0</v>
      </c>
      <c r="D10" s="47"/>
      <c r="E10" s="47"/>
      <c r="F10" s="47"/>
      <c r="G10" s="47">
        <v>0</v>
      </c>
      <c r="H10" s="47">
        <v>0</v>
      </c>
      <c r="I10" s="49">
        <v>19385770161</v>
      </c>
      <c r="J10" s="47"/>
      <c r="K10" s="48">
        <f>SUM(B10:J10)</f>
        <v>19385770161</v>
      </c>
      <c r="L10" s="49">
        <v>4074354614</v>
      </c>
      <c r="M10" s="49">
        <v>591455635</v>
      </c>
      <c r="N10" s="49">
        <v>5303752216</v>
      </c>
      <c r="O10" s="49">
        <v>1200000000</v>
      </c>
      <c r="P10" s="49">
        <v>353857279</v>
      </c>
      <c r="Q10" s="49">
        <v>3297818308</v>
      </c>
      <c r="R10" s="49">
        <v>1939248411</v>
      </c>
      <c r="S10" s="49">
        <v>2625283698</v>
      </c>
      <c r="T10" s="49"/>
      <c r="U10" s="50">
        <f t="shared" si="1"/>
        <v>19385770161</v>
      </c>
      <c r="V10" s="49">
        <f t="shared" si="0"/>
        <v>0</v>
      </c>
    </row>
    <row r="11" spans="1:22" s="37" customFormat="1" ht="54" customHeight="1" thickBot="1" x14ac:dyDescent="0.3">
      <c r="A11" s="43" t="s">
        <v>67</v>
      </c>
      <c r="B11" s="42">
        <f>+B8+B9+B10</f>
        <v>5599768672</v>
      </c>
      <c r="C11" s="42">
        <f t="shared" ref="C11:U11" si="2">+C8+C9+C10</f>
        <v>881597004</v>
      </c>
      <c r="D11" s="42">
        <f t="shared" si="2"/>
        <v>0</v>
      </c>
      <c r="E11" s="42">
        <f t="shared" si="2"/>
        <v>0</v>
      </c>
      <c r="F11" s="42">
        <f t="shared" si="2"/>
        <v>0</v>
      </c>
      <c r="G11" s="42">
        <f>+G8+G9+G10</f>
        <v>1186066777</v>
      </c>
      <c r="H11" s="42">
        <f t="shared" si="2"/>
        <v>0</v>
      </c>
      <c r="I11" s="42">
        <f t="shared" si="2"/>
        <v>19385770161</v>
      </c>
      <c r="J11" s="42">
        <f t="shared" si="2"/>
        <v>0</v>
      </c>
      <c r="K11" s="41">
        <f t="shared" si="2"/>
        <v>27053202614</v>
      </c>
      <c r="L11" s="42">
        <f t="shared" si="2"/>
        <v>5686133749</v>
      </c>
      <c r="M11" s="42">
        <f t="shared" si="2"/>
        <v>808844832</v>
      </c>
      <c r="N11" s="42">
        <f t="shared" si="2"/>
        <v>7644362736</v>
      </c>
      <c r="O11" s="42">
        <f t="shared" si="2"/>
        <v>3287857497</v>
      </c>
      <c r="P11" s="42">
        <f t="shared" si="2"/>
        <v>882056379</v>
      </c>
      <c r="Q11" s="42">
        <f t="shared" si="2"/>
        <v>4243136534</v>
      </c>
      <c r="R11" s="42">
        <f t="shared" si="2"/>
        <v>2128110724</v>
      </c>
      <c r="S11" s="42">
        <f t="shared" si="2"/>
        <v>2372700163</v>
      </c>
      <c r="T11" s="42">
        <f t="shared" si="2"/>
        <v>0</v>
      </c>
      <c r="U11" s="42">
        <f t="shared" si="2"/>
        <v>27053202614</v>
      </c>
      <c r="V11" s="42">
        <f t="shared" si="0"/>
        <v>0</v>
      </c>
    </row>
    <row r="12" spans="1:22" s="17" customFormat="1" ht="54" customHeight="1" thickBot="1" x14ac:dyDescent="0.3">
      <c r="A12" s="46" t="s">
        <v>80</v>
      </c>
      <c r="B12" s="49"/>
      <c r="C12" s="49"/>
      <c r="D12" s="49"/>
      <c r="E12" s="49"/>
      <c r="F12" s="49"/>
      <c r="G12" s="49"/>
      <c r="H12" s="49"/>
      <c r="I12" s="49"/>
      <c r="J12" s="49">
        <v>-823235350</v>
      </c>
      <c r="K12" s="48">
        <f>SUM(B12:J12)</f>
        <v>-823235350</v>
      </c>
      <c r="L12" s="49"/>
      <c r="M12" s="49"/>
      <c r="N12" s="49">
        <v>-680307700</v>
      </c>
      <c r="O12" s="49"/>
      <c r="P12" s="49"/>
      <c r="Q12" s="49">
        <v>-142927650</v>
      </c>
      <c r="R12" s="49"/>
      <c r="S12" s="49"/>
      <c r="T12" s="49"/>
      <c r="U12" s="50">
        <f>SUM(L12:T12)</f>
        <v>-823235350</v>
      </c>
      <c r="V12" s="49">
        <f t="shared" si="0"/>
        <v>0</v>
      </c>
    </row>
    <row r="13" spans="1:22" s="17" customFormat="1" ht="54" customHeight="1" thickBot="1" x14ac:dyDescent="0.3">
      <c r="A13" s="46" t="s">
        <v>81</v>
      </c>
      <c r="B13" s="49"/>
      <c r="C13" s="49"/>
      <c r="D13" s="49"/>
      <c r="E13" s="49"/>
      <c r="F13" s="49"/>
      <c r="G13" s="49"/>
      <c r="H13" s="49"/>
      <c r="I13" s="49"/>
      <c r="J13" s="49">
        <v>4832658</v>
      </c>
      <c r="K13" s="48">
        <f t="shared" ref="K13:K21" si="3">SUM(B13:J13)</f>
        <v>4832658</v>
      </c>
      <c r="L13" s="49">
        <v>4112900</v>
      </c>
      <c r="M13" s="49">
        <v>719758</v>
      </c>
      <c r="N13" s="49"/>
      <c r="O13" s="49"/>
      <c r="P13" s="49"/>
      <c r="Q13" s="49"/>
      <c r="R13" s="49"/>
      <c r="S13" s="49"/>
      <c r="T13" s="49"/>
      <c r="U13" s="50">
        <f t="shared" ref="U13:U21" si="4">SUM(L13:T13)</f>
        <v>4832658</v>
      </c>
      <c r="V13" s="49">
        <f t="shared" ref="V13:V21" si="5">K13-U13</f>
        <v>0</v>
      </c>
    </row>
    <row r="14" spans="1:22" s="17" customFormat="1" ht="54" customHeight="1" thickBot="1" x14ac:dyDescent="0.3">
      <c r="A14" s="46" t="s">
        <v>82</v>
      </c>
      <c r="B14" s="49"/>
      <c r="C14" s="49"/>
      <c r="D14" s="49"/>
      <c r="E14" s="49"/>
      <c r="F14" s="49"/>
      <c r="G14" s="49"/>
      <c r="H14" s="49"/>
      <c r="I14" s="49"/>
      <c r="J14" s="49">
        <v>35502751</v>
      </c>
      <c r="K14" s="48">
        <f t="shared" si="3"/>
        <v>35502751</v>
      </c>
      <c r="L14" s="49">
        <v>30309113</v>
      </c>
      <c r="M14" s="49">
        <v>5193638</v>
      </c>
      <c r="N14" s="49"/>
      <c r="O14" s="49"/>
      <c r="P14" s="49"/>
      <c r="Q14" s="49"/>
      <c r="R14" s="49"/>
      <c r="S14" s="49"/>
      <c r="T14" s="49"/>
      <c r="U14" s="50">
        <f t="shared" si="4"/>
        <v>35502751</v>
      </c>
      <c r="V14" s="49">
        <f t="shared" si="5"/>
        <v>0</v>
      </c>
    </row>
    <row r="15" spans="1:22" s="17" customFormat="1" ht="54" customHeight="1" thickBot="1" x14ac:dyDescent="0.3">
      <c r="A15" s="46" t="s">
        <v>83</v>
      </c>
      <c r="B15" s="49"/>
      <c r="C15" s="49"/>
      <c r="D15" s="49"/>
      <c r="E15" s="49"/>
      <c r="F15" s="49"/>
      <c r="G15" s="49"/>
      <c r="H15" s="49"/>
      <c r="I15" s="49"/>
      <c r="J15" s="49">
        <v>93513203</v>
      </c>
      <c r="K15" s="48">
        <f t="shared" si="3"/>
        <v>93513203</v>
      </c>
      <c r="L15" s="49">
        <v>80963812</v>
      </c>
      <c r="M15" s="49">
        <v>12549391</v>
      </c>
      <c r="N15" s="49"/>
      <c r="O15" s="49"/>
      <c r="P15" s="49"/>
      <c r="Q15" s="49"/>
      <c r="R15" s="49"/>
      <c r="S15" s="49"/>
      <c r="T15" s="49"/>
      <c r="U15" s="50">
        <f t="shared" si="4"/>
        <v>93513203</v>
      </c>
      <c r="V15" s="49">
        <f t="shared" si="5"/>
        <v>0</v>
      </c>
    </row>
    <row r="16" spans="1:22" s="17" customFormat="1" ht="54" customHeight="1" thickBot="1" x14ac:dyDescent="0.3">
      <c r="A16" s="46" t="s">
        <v>83</v>
      </c>
      <c r="B16" s="49"/>
      <c r="C16" s="49"/>
      <c r="D16" s="49"/>
      <c r="E16" s="49"/>
      <c r="F16" s="49"/>
      <c r="G16" s="49"/>
      <c r="H16" s="49"/>
      <c r="I16" s="49"/>
      <c r="J16" s="49">
        <v>6682253</v>
      </c>
      <c r="K16" s="48">
        <f t="shared" si="3"/>
        <v>6682253</v>
      </c>
      <c r="L16" s="49">
        <v>5785500</v>
      </c>
      <c r="M16" s="49">
        <v>896753</v>
      </c>
      <c r="N16" s="49"/>
      <c r="O16" s="49"/>
      <c r="P16" s="49"/>
      <c r="Q16" s="49"/>
      <c r="R16" s="49"/>
      <c r="S16" s="49"/>
      <c r="T16" s="49"/>
      <c r="U16" s="50">
        <f t="shared" si="4"/>
        <v>6682253</v>
      </c>
      <c r="V16" s="49">
        <f t="shared" si="5"/>
        <v>0</v>
      </c>
    </row>
    <row r="17" spans="1:22" s="17" customFormat="1" ht="54" customHeight="1" thickBot="1" x14ac:dyDescent="0.3">
      <c r="A17" s="46" t="s">
        <v>84</v>
      </c>
      <c r="B17" s="49"/>
      <c r="C17" s="49"/>
      <c r="D17" s="49"/>
      <c r="E17" s="49"/>
      <c r="F17" s="49"/>
      <c r="G17" s="49"/>
      <c r="H17" s="49"/>
      <c r="I17" s="49"/>
      <c r="J17" s="49">
        <v>30329060</v>
      </c>
      <c r="K17" s="48">
        <f t="shared" si="3"/>
        <v>30329060</v>
      </c>
      <c r="L17" s="49"/>
      <c r="M17" s="49"/>
      <c r="N17" s="49">
        <v>15157</v>
      </c>
      <c r="O17" s="49">
        <v>30313903</v>
      </c>
      <c r="P17" s="49"/>
      <c r="Q17" s="49"/>
      <c r="R17" s="49"/>
      <c r="S17" s="49"/>
      <c r="T17" s="49"/>
      <c r="U17" s="50">
        <f t="shared" si="4"/>
        <v>30329060</v>
      </c>
      <c r="V17" s="49">
        <f t="shared" si="5"/>
        <v>0</v>
      </c>
    </row>
    <row r="18" spans="1:22" s="17" customFormat="1" ht="54" customHeight="1" thickBot="1" x14ac:dyDescent="0.3">
      <c r="A18" s="46" t="s">
        <v>85</v>
      </c>
      <c r="B18" s="49"/>
      <c r="C18" s="49"/>
      <c r="D18" s="49"/>
      <c r="E18" s="49"/>
      <c r="F18" s="49"/>
      <c r="G18" s="49"/>
      <c r="H18" s="49"/>
      <c r="I18" s="49"/>
      <c r="J18" s="49">
        <v>-112554000</v>
      </c>
      <c r="K18" s="48">
        <f t="shared" si="3"/>
        <v>-112554000</v>
      </c>
      <c r="L18" s="49"/>
      <c r="M18" s="49"/>
      <c r="N18" s="49"/>
      <c r="O18" s="49"/>
      <c r="P18" s="49"/>
      <c r="Q18" s="49">
        <v>-112554000</v>
      </c>
      <c r="R18" s="49"/>
      <c r="S18" s="49"/>
      <c r="T18" s="49"/>
      <c r="U18" s="50">
        <f t="shared" si="4"/>
        <v>-112554000</v>
      </c>
      <c r="V18" s="49">
        <f t="shared" si="5"/>
        <v>0</v>
      </c>
    </row>
    <row r="19" spans="1:22" s="17" customFormat="1" ht="54" customHeight="1" thickBot="1" x14ac:dyDescent="0.3">
      <c r="A19" s="46" t="s">
        <v>86</v>
      </c>
      <c r="B19" s="49"/>
      <c r="C19" s="49"/>
      <c r="D19" s="49"/>
      <c r="E19" s="49"/>
      <c r="F19" s="49"/>
      <c r="G19" s="49"/>
      <c r="H19" s="49"/>
      <c r="I19" s="49"/>
      <c r="J19" s="49">
        <v>1356890619</v>
      </c>
      <c r="K19" s="48">
        <f t="shared" si="3"/>
        <v>1356890619</v>
      </c>
      <c r="L19" s="49"/>
      <c r="M19" s="49"/>
      <c r="N19" s="49">
        <v>1356890619</v>
      </c>
      <c r="O19" s="49"/>
      <c r="P19" s="49"/>
      <c r="Q19" s="49"/>
      <c r="R19" s="49"/>
      <c r="S19" s="49"/>
      <c r="T19" s="49"/>
      <c r="U19" s="50">
        <f t="shared" si="4"/>
        <v>1356890619</v>
      </c>
      <c r="V19" s="49">
        <f t="shared" si="5"/>
        <v>0</v>
      </c>
    </row>
    <row r="20" spans="1:22" s="17" customFormat="1" ht="54" customHeight="1" thickBot="1" x14ac:dyDescent="0.3">
      <c r="A20" s="46" t="s">
        <v>87</v>
      </c>
      <c r="B20" s="49"/>
      <c r="C20" s="49"/>
      <c r="D20" s="49"/>
      <c r="E20" s="49"/>
      <c r="F20" s="49"/>
      <c r="G20" s="49"/>
      <c r="H20" s="49"/>
      <c r="I20" s="49"/>
      <c r="J20" s="49">
        <v>-1452734</v>
      </c>
      <c r="K20" s="48">
        <f t="shared" si="3"/>
        <v>-1452734</v>
      </c>
      <c r="L20" s="49">
        <v>-1216000</v>
      </c>
      <c r="M20" s="49">
        <v>-236734</v>
      </c>
      <c r="N20" s="49"/>
      <c r="O20" s="49"/>
      <c r="P20" s="49"/>
      <c r="Q20" s="49"/>
      <c r="R20" s="49"/>
      <c r="S20" s="49"/>
      <c r="T20" s="49"/>
      <c r="U20" s="50">
        <f t="shared" si="4"/>
        <v>-1452734</v>
      </c>
      <c r="V20" s="49">
        <f t="shared" si="5"/>
        <v>0</v>
      </c>
    </row>
    <row r="21" spans="1:22" s="17" customFormat="1" ht="54" customHeight="1" thickBot="1" x14ac:dyDescent="0.3">
      <c r="A21" s="46" t="s">
        <v>88</v>
      </c>
      <c r="B21" s="49"/>
      <c r="C21" s="49"/>
      <c r="D21" s="49"/>
      <c r="E21" s="49"/>
      <c r="F21" s="49"/>
      <c r="G21" s="49"/>
      <c r="H21" s="49"/>
      <c r="I21" s="49"/>
      <c r="J21" s="49">
        <v>26657464</v>
      </c>
      <c r="K21" s="48">
        <f t="shared" si="3"/>
        <v>26657464</v>
      </c>
      <c r="L21" s="49"/>
      <c r="M21" s="49"/>
      <c r="N21" s="49"/>
      <c r="O21" s="49">
        <v>26657464</v>
      </c>
      <c r="P21" s="49"/>
      <c r="Q21" s="49"/>
      <c r="R21" s="49"/>
      <c r="S21" s="49"/>
      <c r="T21" s="49"/>
      <c r="U21" s="50">
        <f t="shared" si="4"/>
        <v>26657464</v>
      </c>
      <c r="V21" s="49">
        <f t="shared" si="5"/>
        <v>0</v>
      </c>
    </row>
    <row r="22" spans="1:22" s="17" customFormat="1" ht="54" customHeight="1" thickBot="1" x14ac:dyDescent="0.3">
      <c r="A22" s="46" t="s">
        <v>89</v>
      </c>
      <c r="B22" s="49"/>
      <c r="C22" s="49"/>
      <c r="D22" s="49"/>
      <c r="E22" s="49"/>
      <c r="F22" s="49"/>
      <c r="G22" s="49"/>
      <c r="H22" s="49"/>
      <c r="I22" s="49"/>
      <c r="J22" s="49">
        <v>22633000</v>
      </c>
      <c r="K22" s="48">
        <f t="shared" ref="K22:K23" si="6">SUM(B22:J22)</f>
        <v>22633000</v>
      </c>
      <c r="L22" s="49">
        <v>3613265</v>
      </c>
      <c r="M22" s="49">
        <v>1003503</v>
      </c>
      <c r="N22" s="49">
        <v>16869690</v>
      </c>
      <c r="O22" s="49"/>
      <c r="P22" s="49"/>
      <c r="Q22" s="49">
        <v>1146542</v>
      </c>
      <c r="R22" s="49"/>
      <c r="S22" s="49"/>
      <c r="T22" s="49"/>
      <c r="U22" s="50">
        <f t="shared" ref="U22:U23" si="7">SUM(L22:T22)</f>
        <v>22633000</v>
      </c>
      <c r="V22" s="49">
        <f t="shared" si="0"/>
        <v>0</v>
      </c>
    </row>
    <row r="23" spans="1:22" s="17" customFormat="1" ht="54" customHeight="1" thickBot="1" x14ac:dyDescent="0.3">
      <c r="A23" s="46" t="s">
        <v>90</v>
      </c>
      <c r="B23" s="49"/>
      <c r="C23" s="49"/>
      <c r="D23" s="49"/>
      <c r="E23" s="49"/>
      <c r="F23" s="49"/>
      <c r="G23" s="49"/>
      <c r="H23" s="49"/>
      <c r="I23" s="49"/>
      <c r="J23" s="49">
        <v>1365212</v>
      </c>
      <c r="K23" s="48">
        <f t="shared" si="6"/>
        <v>1365212</v>
      </c>
      <c r="L23" s="49">
        <v>1296811</v>
      </c>
      <c r="M23" s="49">
        <v>68401</v>
      </c>
      <c r="N23" s="49"/>
      <c r="O23" s="49"/>
      <c r="P23" s="49"/>
      <c r="Q23" s="49"/>
      <c r="R23" s="49"/>
      <c r="S23" s="49"/>
      <c r="T23" s="49"/>
      <c r="U23" s="50">
        <f t="shared" si="7"/>
        <v>1365212</v>
      </c>
      <c r="V23" s="49">
        <f t="shared" si="0"/>
        <v>0</v>
      </c>
    </row>
    <row r="24" spans="1:22" s="17" customFormat="1" ht="54" customHeight="1" thickBot="1" x14ac:dyDescent="0.3">
      <c r="A24" s="51" t="s">
        <v>68</v>
      </c>
      <c r="B24" s="30">
        <f t="shared" ref="B24:C24" si="8">SUM(B12:B23)</f>
        <v>0</v>
      </c>
      <c r="C24" s="30">
        <f t="shared" si="8"/>
        <v>0</v>
      </c>
      <c r="D24" s="30">
        <f>SUM(D12:D23)</f>
        <v>0</v>
      </c>
      <c r="E24" s="30">
        <f t="shared" ref="E24:U24" si="9">SUM(E12:E23)</f>
        <v>0</v>
      </c>
      <c r="F24" s="30">
        <f t="shared" si="9"/>
        <v>0</v>
      </c>
      <c r="G24" s="30">
        <f t="shared" si="9"/>
        <v>0</v>
      </c>
      <c r="H24" s="30">
        <f t="shared" si="9"/>
        <v>0</v>
      </c>
      <c r="I24" s="30">
        <f t="shared" si="9"/>
        <v>0</v>
      </c>
      <c r="J24" s="30">
        <f t="shared" si="9"/>
        <v>641164136</v>
      </c>
      <c r="K24" s="30">
        <f t="shared" si="9"/>
        <v>641164136</v>
      </c>
      <c r="L24" s="30">
        <f t="shared" si="9"/>
        <v>124865401</v>
      </c>
      <c r="M24" s="30">
        <f t="shared" si="9"/>
        <v>20194710</v>
      </c>
      <c r="N24" s="30">
        <f t="shared" si="9"/>
        <v>693467766</v>
      </c>
      <c r="O24" s="30">
        <f t="shared" si="9"/>
        <v>56971367</v>
      </c>
      <c r="P24" s="30">
        <f t="shared" si="9"/>
        <v>0</v>
      </c>
      <c r="Q24" s="30">
        <f t="shared" si="9"/>
        <v>-254335108</v>
      </c>
      <c r="R24" s="30">
        <f t="shared" si="9"/>
        <v>0</v>
      </c>
      <c r="S24" s="30">
        <f t="shared" si="9"/>
        <v>0</v>
      </c>
      <c r="T24" s="30">
        <f t="shared" si="9"/>
        <v>0</v>
      </c>
      <c r="U24" s="30">
        <f t="shared" si="9"/>
        <v>641164136</v>
      </c>
      <c r="V24" s="30">
        <f>+K24-U24</f>
        <v>0</v>
      </c>
    </row>
    <row r="25" spans="1:22" s="17" customFormat="1" ht="54" customHeight="1" thickBot="1" x14ac:dyDescent="0.3">
      <c r="A25" s="51" t="s">
        <v>69</v>
      </c>
      <c r="B25" s="30"/>
      <c r="C25" s="30"/>
      <c r="D25" s="30"/>
      <c r="E25" s="30"/>
      <c r="F25" s="30"/>
      <c r="G25" s="30"/>
      <c r="H25" s="30"/>
      <c r="I25" s="30"/>
      <c r="J25" s="30"/>
      <c r="K25" s="30">
        <f>SUM(B25:J25)</f>
        <v>0</v>
      </c>
      <c r="L25" s="30"/>
      <c r="M25" s="30"/>
      <c r="N25" s="30"/>
      <c r="O25" s="30"/>
      <c r="P25" s="30"/>
      <c r="Q25" s="30"/>
      <c r="R25" s="30"/>
      <c r="S25" s="30"/>
      <c r="T25" s="30"/>
      <c r="U25" s="30">
        <f>SUM(L25:T25)</f>
        <v>0</v>
      </c>
      <c r="V25" s="30">
        <f>+K25-U25</f>
        <v>0</v>
      </c>
    </row>
    <row r="26" spans="1:22" s="17" customFormat="1" ht="54" customHeight="1" thickBot="1" x14ac:dyDescent="0.3">
      <c r="A26" s="46" t="s">
        <v>75</v>
      </c>
      <c r="B26" s="47"/>
      <c r="C26" s="47"/>
      <c r="D26" s="49"/>
      <c r="E26" s="49"/>
      <c r="F26" s="49"/>
      <c r="G26" s="47"/>
      <c r="H26" s="47"/>
      <c r="I26" s="47"/>
      <c r="J26" s="47"/>
      <c r="K26" s="48">
        <f>SUM(B26:J26)</f>
        <v>0</v>
      </c>
      <c r="L26" s="49"/>
      <c r="M26" s="49"/>
      <c r="N26" s="49"/>
      <c r="O26" s="49"/>
      <c r="P26" s="49"/>
      <c r="Q26" s="49"/>
      <c r="R26" s="49"/>
      <c r="S26" s="49"/>
      <c r="T26" s="49"/>
      <c r="U26" s="50">
        <f>SUM(L26:T26)</f>
        <v>0</v>
      </c>
      <c r="V26" s="49">
        <f>+K26-U26</f>
        <v>0</v>
      </c>
    </row>
    <row r="27" spans="1:22" s="17" customFormat="1" ht="54" customHeight="1" thickBot="1" x14ac:dyDescent="0.3">
      <c r="A27" s="46" t="s">
        <v>76</v>
      </c>
      <c r="B27" s="49"/>
      <c r="C27" s="49"/>
      <c r="D27" s="49"/>
      <c r="E27" s="49"/>
      <c r="F27" s="49"/>
      <c r="G27" s="49"/>
      <c r="H27" s="49"/>
      <c r="I27" s="49"/>
      <c r="J27" s="49"/>
      <c r="K27" s="48">
        <f t="shared" ref="K27:K51" si="10">SUM(B27:J27)</f>
        <v>0</v>
      </c>
      <c r="L27" s="49"/>
      <c r="M27" s="49"/>
      <c r="N27" s="49"/>
      <c r="O27" s="49"/>
      <c r="P27" s="49"/>
      <c r="Q27" s="49"/>
      <c r="R27" s="49"/>
      <c r="S27" s="49"/>
      <c r="T27" s="49"/>
      <c r="U27" s="50">
        <f t="shared" ref="U27:U51" si="11">SUM(L27:T27)</f>
        <v>0</v>
      </c>
      <c r="V27" s="49">
        <f t="shared" ref="V27:V51" si="12">+K27-U27</f>
        <v>0</v>
      </c>
    </row>
    <row r="28" spans="1:22" s="17" customFormat="1" ht="54" customHeight="1" thickBot="1" x14ac:dyDescent="0.3">
      <c r="A28" s="46" t="s">
        <v>91</v>
      </c>
      <c r="B28" s="49"/>
      <c r="C28" s="49"/>
      <c r="D28" s="49"/>
      <c r="E28" s="49"/>
      <c r="F28" s="49"/>
      <c r="G28" s="49"/>
      <c r="H28" s="49"/>
      <c r="I28" s="49"/>
      <c r="J28" s="49">
        <v>2602336350</v>
      </c>
      <c r="K28" s="48">
        <f t="shared" si="10"/>
        <v>2602336350</v>
      </c>
      <c r="L28" s="49">
        <v>1092981267</v>
      </c>
      <c r="M28" s="49">
        <v>186418885</v>
      </c>
      <c r="N28" s="49">
        <v>162381598</v>
      </c>
      <c r="O28" s="49">
        <v>1160554600</v>
      </c>
      <c r="P28" s="49"/>
      <c r="Q28" s="49"/>
      <c r="R28" s="49"/>
      <c r="S28" s="49"/>
      <c r="T28" s="49"/>
      <c r="U28" s="50">
        <f t="shared" si="11"/>
        <v>2602336350</v>
      </c>
      <c r="V28" s="49">
        <f t="shared" si="12"/>
        <v>0</v>
      </c>
    </row>
    <row r="29" spans="1:22" s="17" customFormat="1" ht="54" customHeight="1" thickBot="1" x14ac:dyDescent="0.3">
      <c r="A29" s="46" t="s">
        <v>92</v>
      </c>
      <c r="B29" s="49"/>
      <c r="C29" s="49"/>
      <c r="D29" s="49"/>
      <c r="E29" s="49"/>
      <c r="F29" s="49"/>
      <c r="G29" s="49"/>
      <c r="H29" s="49"/>
      <c r="I29" s="49"/>
      <c r="J29" s="49">
        <v>1600000</v>
      </c>
      <c r="K29" s="48">
        <f t="shared" si="10"/>
        <v>1600000</v>
      </c>
      <c r="L29" s="49"/>
      <c r="M29" s="49"/>
      <c r="N29" s="49">
        <v>1600000</v>
      </c>
      <c r="O29" s="49"/>
      <c r="P29" s="49"/>
      <c r="Q29" s="49"/>
      <c r="R29" s="49"/>
      <c r="S29" s="49"/>
      <c r="T29" s="49"/>
      <c r="U29" s="50">
        <f t="shared" si="11"/>
        <v>1600000</v>
      </c>
      <c r="V29" s="49">
        <f t="shared" si="12"/>
        <v>0</v>
      </c>
    </row>
    <row r="30" spans="1:22" s="17" customFormat="1" ht="54" customHeight="1" thickBot="1" x14ac:dyDescent="0.3">
      <c r="A30" s="46" t="s">
        <v>93</v>
      </c>
      <c r="B30" s="49"/>
      <c r="C30" s="49"/>
      <c r="D30" s="49"/>
      <c r="E30" s="49"/>
      <c r="F30" s="49"/>
      <c r="G30" s="49"/>
      <c r="H30" s="49"/>
      <c r="I30" s="49"/>
      <c r="J30" s="49">
        <v>-20000000</v>
      </c>
      <c r="K30" s="48">
        <f t="shared" si="10"/>
        <v>-20000000</v>
      </c>
      <c r="L30" s="49">
        <v>-17167382</v>
      </c>
      <c r="M30" s="49">
        <v>-2832618</v>
      </c>
      <c r="N30" s="49"/>
      <c r="O30" s="49"/>
      <c r="P30" s="49"/>
      <c r="Q30" s="49"/>
      <c r="R30" s="49"/>
      <c r="S30" s="49"/>
      <c r="T30" s="49"/>
      <c r="U30" s="50">
        <f t="shared" si="11"/>
        <v>-20000000</v>
      </c>
      <c r="V30" s="49">
        <f t="shared" si="12"/>
        <v>0</v>
      </c>
    </row>
    <row r="31" spans="1:22" s="17" customFormat="1" ht="54" customHeight="1" thickBot="1" x14ac:dyDescent="0.3">
      <c r="A31" s="46" t="s">
        <v>94</v>
      </c>
      <c r="B31" s="49"/>
      <c r="C31" s="49"/>
      <c r="D31" s="49"/>
      <c r="E31" s="49"/>
      <c r="F31" s="49"/>
      <c r="G31" s="49"/>
      <c r="H31" s="49"/>
      <c r="I31" s="49"/>
      <c r="J31" s="49">
        <v>5000000</v>
      </c>
      <c r="K31" s="48">
        <f t="shared" si="10"/>
        <v>5000000</v>
      </c>
      <c r="L31" s="49">
        <v>730000</v>
      </c>
      <c r="M31" s="49">
        <v>127750</v>
      </c>
      <c r="N31" s="49">
        <v>4142250</v>
      </c>
      <c r="O31" s="49"/>
      <c r="P31" s="49"/>
      <c r="Q31" s="49"/>
      <c r="R31" s="49"/>
      <c r="S31" s="49"/>
      <c r="T31" s="49"/>
      <c r="U31" s="50">
        <f t="shared" si="11"/>
        <v>5000000</v>
      </c>
      <c r="V31" s="49">
        <f t="shared" si="12"/>
        <v>0</v>
      </c>
    </row>
    <row r="32" spans="1:22" s="17" customFormat="1" ht="54" customHeight="1" thickBot="1" x14ac:dyDescent="0.3">
      <c r="A32" s="46" t="s">
        <v>95</v>
      </c>
      <c r="B32" s="49"/>
      <c r="C32" s="49"/>
      <c r="D32" s="49"/>
      <c r="E32" s="49"/>
      <c r="F32" s="49"/>
      <c r="G32" s="49"/>
      <c r="H32" s="49"/>
      <c r="I32" s="49"/>
      <c r="J32" s="49">
        <v>6631000</v>
      </c>
      <c r="K32" s="48">
        <f t="shared" si="10"/>
        <v>6631000</v>
      </c>
      <c r="L32" s="49">
        <v>1768864</v>
      </c>
      <c r="M32" s="49">
        <v>643963</v>
      </c>
      <c r="N32" s="49">
        <v>4218173</v>
      </c>
      <c r="O32" s="49"/>
      <c r="P32" s="49"/>
      <c r="Q32" s="49"/>
      <c r="R32" s="49"/>
      <c r="S32" s="49"/>
      <c r="T32" s="49"/>
      <c r="U32" s="50">
        <f t="shared" si="11"/>
        <v>6631000</v>
      </c>
      <c r="V32" s="49">
        <f t="shared" si="12"/>
        <v>0</v>
      </c>
    </row>
    <row r="33" spans="1:22" s="17" customFormat="1" ht="54" customHeight="1" thickBot="1" x14ac:dyDescent="0.3">
      <c r="A33" s="46" t="s">
        <v>96</v>
      </c>
      <c r="B33" s="49"/>
      <c r="C33" s="49"/>
      <c r="D33" s="49"/>
      <c r="E33" s="49"/>
      <c r="F33" s="49"/>
      <c r="G33" s="49"/>
      <c r="H33" s="49"/>
      <c r="I33" s="49"/>
      <c r="J33" s="49">
        <v>1000000</v>
      </c>
      <c r="K33" s="48">
        <f t="shared" si="10"/>
        <v>1000000</v>
      </c>
      <c r="L33" s="49"/>
      <c r="M33" s="49"/>
      <c r="N33" s="49"/>
      <c r="O33" s="49"/>
      <c r="P33" s="49"/>
      <c r="Q33" s="49">
        <v>1000000</v>
      </c>
      <c r="R33" s="49"/>
      <c r="S33" s="49"/>
      <c r="T33" s="49"/>
      <c r="U33" s="50">
        <f t="shared" si="11"/>
        <v>1000000</v>
      </c>
      <c r="V33" s="49">
        <f t="shared" si="12"/>
        <v>0</v>
      </c>
    </row>
    <row r="34" spans="1:22" s="17" customFormat="1" ht="54" customHeight="1" thickBot="1" x14ac:dyDescent="0.3">
      <c r="A34" s="46" t="s">
        <v>97</v>
      </c>
      <c r="B34" s="49"/>
      <c r="C34" s="49"/>
      <c r="D34" s="49"/>
      <c r="E34" s="49"/>
      <c r="F34" s="49"/>
      <c r="G34" s="49"/>
      <c r="H34" s="49"/>
      <c r="I34" s="49"/>
      <c r="J34" s="49">
        <v>5000000</v>
      </c>
      <c r="K34" s="48">
        <f t="shared" si="10"/>
        <v>5000000</v>
      </c>
      <c r="L34" s="49">
        <v>2870000</v>
      </c>
      <c r="M34" s="49">
        <v>535960</v>
      </c>
      <c r="N34" s="49">
        <v>1594040</v>
      </c>
      <c r="O34" s="49"/>
      <c r="P34" s="49"/>
      <c r="Q34" s="49"/>
      <c r="R34" s="49"/>
      <c r="S34" s="49"/>
      <c r="T34" s="49"/>
      <c r="U34" s="50">
        <f t="shared" si="11"/>
        <v>5000000</v>
      </c>
      <c r="V34" s="49">
        <f t="shared" si="12"/>
        <v>0</v>
      </c>
    </row>
    <row r="35" spans="1:22" s="17" customFormat="1" ht="54" customHeight="1" thickBot="1" x14ac:dyDescent="0.3">
      <c r="A35" s="46" t="s">
        <v>98</v>
      </c>
      <c r="B35" s="49"/>
      <c r="C35" s="49"/>
      <c r="D35" s="49"/>
      <c r="E35" s="49"/>
      <c r="F35" s="49"/>
      <c r="G35" s="49"/>
      <c r="H35" s="49"/>
      <c r="I35" s="49"/>
      <c r="J35" s="49">
        <v>340375000</v>
      </c>
      <c r="K35" s="48">
        <f t="shared" si="10"/>
        <v>340375000</v>
      </c>
      <c r="L35" s="49">
        <v>23100000</v>
      </c>
      <c r="M35" s="49">
        <v>4900000</v>
      </c>
      <c r="N35" s="49">
        <v>312375000</v>
      </c>
      <c r="O35" s="49"/>
      <c r="P35" s="49"/>
      <c r="Q35" s="49"/>
      <c r="R35" s="49"/>
      <c r="S35" s="49"/>
      <c r="T35" s="49"/>
      <c r="U35" s="50">
        <f t="shared" si="11"/>
        <v>340375000</v>
      </c>
      <c r="V35" s="49">
        <f t="shared" si="12"/>
        <v>0</v>
      </c>
    </row>
    <row r="36" spans="1:22" s="17" customFormat="1" ht="54" customHeight="1" thickBot="1" x14ac:dyDescent="0.3">
      <c r="A36" s="46" t="s">
        <v>99</v>
      </c>
      <c r="B36" s="49"/>
      <c r="C36" s="49"/>
      <c r="D36" s="49"/>
      <c r="E36" s="49"/>
      <c r="F36" s="49"/>
      <c r="G36" s="49"/>
      <c r="H36" s="49"/>
      <c r="I36" s="49"/>
      <c r="J36" s="49">
        <v>185649360</v>
      </c>
      <c r="K36" s="48">
        <f t="shared" si="10"/>
        <v>185649360</v>
      </c>
      <c r="L36" s="49"/>
      <c r="M36" s="49"/>
      <c r="N36" s="49">
        <v>43049360</v>
      </c>
      <c r="O36" s="49"/>
      <c r="P36" s="49"/>
      <c r="Q36" s="49">
        <v>134200000</v>
      </c>
      <c r="R36" s="49">
        <v>8400000</v>
      </c>
      <c r="S36" s="49"/>
      <c r="T36" s="49"/>
      <c r="U36" s="50">
        <f t="shared" si="11"/>
        <v>185649360</v>
      </c>
      <c r="V36" s="49">
        <f t="shared" si="12"/>
        <v>0</v>
      </c>
    </row>
    <row r="37" spans="1:22" s="17" customFormat="1" ht="54" customHeight="1" thickBot="1" x14ac:dyDescent="0.3">
      <c r="A37" s="46" t="s">
        <v>100</v>
      </c>
      <c r="B37" s="49"/>
      <c r="C37" s="49"/>
      <c r="D37" s="49"/>
      <c r="E37" s="49"/>
      <c r="F37" s="49"/>
      <c r="G37" s="49"/>
      <c r="H37" s="49"/>
      <c r="I37" s="49"/>
      <c r="J37" s="49">
        <v>150000000</v>
      </c>
      <c r="K37" s="48">
        <f t="shared" si="10"/>
        <v>150000000</v>
      </c>
      <c r="L37" s="49"/>
      <c r="M37" s="49"/>
      <c r="N37" s="49">
        <v>70000000</v>
      </c>
      <c r="O37" s="49"/>
      <c r="P37" s="49"/>
      <c r="Q37" s="49">
        <v>55000000</v>
      </c>
      <c r="R37" s="49">
        <v>25000000</v>
      </c>
      <c r="S37" s="49"/>
      <c r="T37" s="49"/>
      <c r="U37" s="50">
        <f t="shared" si="11"/>
        <v>150000000</v>
      </c>
      <c r="V37" s="49">
        <f t="shared" si="12"/>
        <v>0</v>
      </c>
    </row>
    <row r="38" spans="1:22" s="17" customFormat="1" ht="54" customHeight="1" thickBot="1" x14ac:dyDescent="0.3">
      <c r="A38" s="46" t="s">
        <v>101</v>
      </c>
      <c r="B38" s="49"/>
      <c r="C38" s="49"/>
      <c r="D38" s="49"/>
      <c r="E38" s="49"/>
      <c r="F38" s="49"/>
      <c r="G38" s="49"/>
      <c r="H38" s="49"/>
      <c r="I38" s="49"/>
      <c r="J38" s="49">
        <v>100000000</v>
      </c>
      <c r="K38" s="48">
        <f t="shared" si="10"/>
        <v>100000000</v>
      </c>
      <c r="L38" s="49"/>
      <c r="M38" s="49"/>
      <c r="N38" s="49">
        <v>95000000</v>
      </c>
      <c r="O38" s="49"/>
      <c r="P38" s="49"/>
      <c r="Q38" s="49">
        <v>5000000</v>
      </c>
      <c r="R38" s="49"/>
      <c r="S38" s="49"/>
      <c r="T38" s="49"/>
      <c r="U38" s="50">
        <f t="shared" si="11"/>
        <v>100000000</v>
      </c>
      <c r="V38" s="49">
        <f t="shared" si="12"/>
        <v>0</v>
      </c>
    </row>
    <row r="39" spans="1:22" s="17" customFormat="1" ht="54" customHeight="1" thickBot="1" x14ac:dyDescent="0.3">
      <c r="A39" s="46" t="s">
        <v>102</v>
      </c>
      <c r="B39" s="49"/>
      <c r="C39" s="49"/>
      <c r="D39" s="49"/>
      <c r="E39" s="49"/>
      <c r="F39" s="49"/>
      <c r="G39" s="49"/>
      <c r="H39" s="49"/>
      <c r="I39" s="49"/>
      <c r="J39" s="49">
        <v>25000000</v>
      </c>
      <c r="K39" s="48">
        <f t="shared" si="10"/>
        <v>25000000</v>
      </c>
      <c r="L39" s="49"/>
      <c r="M39" s="49"/>
      <c r="N39" s="49">
        <v>21000000</v>
      </c>
      <c r="O39" s="49"/>
      <c r="P39" s="49"/>
      <c r="Q39" s="49">
        <v>4000000</v>
      </c>
      <c r="R39" s="49"/>
      <c r="S39" s="49"/>
      <c r="T39" s="49"/>
      <c r="U39" s="50">
        <f t="shared" si="11"/>
        <v>25000000</v>
      </c>
      <c r="V39" s="49">
        <f t="shared" si="12"/>
        <v>0</v>
      </c>
    </row>
    <row r="40" spans="1:22" s="17" customFormat="1" ht="54" customHeight="1" thickBot="1" x14ac:dyDescent="0.3">
      <c r="A40" s="46" t="s">
        <v>103</v>
      </c>
      <c r="B40" s="49"/>
      <c r="C40" s="49"/>
      <c r="D40" s="49"/>
      <c r="E40" s="49"/>
      <c r="F40" s="49"/>
      <c r="G40" s="49"/>
      <c r="H40" s="49"/>
      <c r="I40" s="49"/>
      <c r="J40" s="49">
        <v>1430000</v>
      </c>
      <c r="K40" s="48">
        <f t="shared" si="10"/>
        <v>1430000</v>
      </c>
      <c r="L40" s="49"/>
      <c r="M40" s="49"/>
      <c r="N40" s="49">
        <v>830000</v>
      </c>
      <c r="O40" s="49"/>
      <c r="P40" s="49"/>
      <c r="Q40" s="49">
        <v>600000</v>
      </c>
      <c r="R40" s="49"/>
      <c r="S40" s="49"/>
      <c r="T40" s="49"/>
      <c r="U40" s="50">
        <f t="shared" si="11"/>
        <v>1430000</v>
      </c>
      <c r="V40" s="49">
        <f t="shared" si="12"/>
        <v>0</v>
      </c>
    </row>
    <row r="41" spans="1:22" s="17" customFormat="1" ht="54" customHeight="1" thickBot="1" x14ac:dyDescent="0.3">
      <c r="A41" s="46" t="s">
        <v>104</v>
      </c>
      <c r="B41" s="49"/>
      <c r="C41" s="49"/>
      <c r="D41" s="49"/>
      <c r="E41" s="49"/>
      <c r="F41" s="49"/>
      <c r="G41" s="49"/>
      <c r="H41" s="49"/>
      <c r="I41" s="49"/>
      <c r="J41" s="49">
        <v>33000000</v>
      </c>
      <c r="K41" s="48">
        <f t="shared" si="10"/>
        <v>33000000</v>
      </c>
      <c r="L41" s="49">
        <v>21150000</v>
      </c>
      <c r="M41" s="49">
        <v>3250000</v>
      </c>
      <c r="N41" s="49">
        <v>7000000</v>
      </c>
      <c r="O41" s="49"/>
      <c r="P41" s="49"/>
      <c r="Q41" s="49">
        <v>1600000</v>
      </c>
      <c r="R41" s="49"/>
      <c r="S41" s="49"/>
      <c r="T41" s="49"/>
      <c r="U41" s="50">
        <f t="shared" si="11"/>
        <v>33000000</v>
      </c>
      <c r="V41" s="49">
        <f t="shared" si="12"/>
        <v>0</v>
      </c>
    </row>
    <row r="42" spans="1:22" s="17" customFormat="1" ht="54" customHeight="1" thickBot="1" x14ac:dyDescent="0.3">
      <c r="A42" s="46" t="s">
        <v>105</v>
      </c>
      <c r="B42" s="49"/>
      <c r="C42" s="49"/>
      <c r="D42" s="49"/>
      <c r="E42" s="49"/>
      <c r="F42" s="49"/>
      <c r="G42" s="49"/>
      <c r="H42" s="49"/>
      <c r="I42" s="49"/>
      <c r="J42" s="49">
        <v>42000000</v>
      </c>
      <c r="K42" s="48">
        <f t="shared" si="10"/>
        <v>42000000</v>
      </c>
      <c r="L42" s="49">
        <v>24012000</v>
      </c>
      <c r="M42" s="49">
        <v>3564000</v>
      </c>
      <c r="N42" s="49">
        <v>7699000</v>
      </c>
      <c r="O42" s="49"/>
      <c r="P42" s="49"/>
      <c r="Q42" s="49">
        <v>6725000</v>
      </c>
      <c r="R42" s="49"/>
      <c r="S42" s="49"/>
      <c r="T42" s="49"/>
      <c r="U42" s="50">
        <f t="shared" si="11"/>
        <v>42000000</v>
      </c>
      <c r="V42" s="49">
        <f t="shared" si="12"/>
        <v>0</v>
      </c>
    </row>
    <row r="43" spans="1:22" s="17" customFormat="1" ht="54" customHeight="1" thickBot="1" x14ac:dyDescent="0.3">
      <c r="A43" s="46" t="s">
        <v>106</v>
      </c>
      <c r="B43" s="49"/>
      <c r="C43" s="49"/>
      <c r="D43" s="49"/>
      <c r="E43" s="49"/>
      <c r="F43" s="49"/>
      <c r="G43" s="49"/>
      <c r="H43" s="49"/>
      <c r="I43" s="49"/>
      <c r="J43" s="49">
        <v>44000000</v>
      </c>
      <c r="K43" s="48">
        <f t="shared" si="10"/>
        <v>44000000</v>
      </c>
      <c r="L43" s="49">
        <v>18900000</v>
      </c>
      <c r="M43" s="49">
        <v>2909000</v>
      </c>
      <c r="N43" s="49">
        <v>15968000</v>
      </c>
      <c r="O43" s="49"/>
      <c r="P43" s="49"/>
      <c r="Q43" s="49">
        <v>6223000</v>
      </c>
      <c r="R43" s="49"/>
      <c r="S43" s="49"/>
      <c r="T43" s="49"/>
      <c r="U43" s="50">
        <f t="shared" si="11"/>
        <v>44000000</v>
      </c>
      <c r="V43" s="49">
        <f t="shared" si="12"/>
        <v>0</v>
      </c>
    </row>
    <row r="44" spans="1:22" s="17" customFormat="1" ht="54" customHeight="1" thickBot="1" x14ac:dyDescent="0.3">
      <c r="A44" s="46" t="s">
        <v>107</v>
      </c>
      <c r="B44" s="49"/>
      <c r="C44" s="49"/>
      <c r="D44" s="49"/>
      <c r="E44" s="49"/>
      <c r="F44" s="49"/>
      <c r="G44" s="49"/>
      <c r="H44" s="49"/>
      <c r="I44" s="49"/>
      <c r="J44" s="49">
        <v>1500000</v>
      </c>
      <c r="K44" s="48">
        <f t="shared" si="10"/>
        <v>1500000</v>
      </c>
      <c r="L44" s="49">
        <v>800000</v>
      </c>
      <c r="M44" s="49">
        <v>126000</v>
      </c>
      <c r="N44" s="49">
        <v>574000</v>
      </c>
      <c r="O44" s="49"/>
      <c r="P44" s="49"/>
      <c r="Q44" s="49"/>
      <c r="R44" s="49"/>
      <c r="S44" s="49"/>
      <c r="T44" s="49"/>
      <c r="U44" s="50">
        <f t="shared" si="11"/>
        <v>1500000</v>
      </c>
      <c r="V44" s="49">
        <f t="shared" si="12"/>
        <v>0</v>
      </c>
    </row>
    <row r="45" spans="1:22" s="17" customFormat="1" ht="54" customHeight="1" thickBot="1" x14ac:dyDescent="0.3">
      <c r="A45" s="46" t="s">
        <v>108</v>
      </c>
      <c r="B45" s="49"/>
      <c r="C45" s="49"/>
      <c r="D45" s="49"/>
      <c r="E45" s="49"/>
      <c r="F45" s="49"/>
      <c r="G45" s="49"/>
      <c r="H45" s="49"/>
      <c r="I45" s="49"/>
      <c r="J45" s="49">
        <v>2350000</v>
      </c>
      <c r="K45" s="48">
        <f t="shared" si="10"/>
        <v>2350000</v>
      </c>
      <c r="L45" s="49"/>
      <c r="M45" s="49"/>
      <c r="N45" s="49">
        <v>2350000</v>
      </c>
      <c r="O45" s="49"/>
      <c r="P45" s="49"/>
      <c r="Q45" s="49"/>
      <c r="R45" s="49"/>
      <c r="S45" s="49"/>
      <c r="T45" s="49"/>
      <c r="U45" s="50">
        <f t="shared" si="11"/>
        <v>2350000</v>
      </c>
      <c r="V45" s="49">
        <f t="shared" si="12"/>
        <v>0</v>
      </c>
    </row>
    <row r="46" spans="1:22" s="17" customFormat="1" ht="54" customHeight="1" thickBot="1" x14ac:dyDescent="0.3">
      <c r="A46" s="46" t="s">
        <v>109</v>
      </c>
      <c r="B46" s="49"/>
      <c r="C46" s="49"/>
      <c r="D46" s="49"/>
      <c r="E46" s="49"/>
      <c r="F46" s="49"/>
      <c r="G46" s="49"/>
      <c r="H46" s="49"/>
      <c r="I46" s="49"/>
      <c r="J46" s="49">
        <v>28000000</v>
      </c>
      <c r="K46" s="48">
        <f t="shared" si="10"/>
        <v>28000000</v>
      </c>
      <c r="L46" s="49">
        <v>15415023</v>
      </c>
      <c r="M46" s="49">
        <v>2517136</v>
      </c>
      <c r="N46" s="49">
        <v>10067841</v>
      </c>
      <c r="O46" s="49"/>
      <c r="P46" s="49"/>
      <c r="Q46" s="49"/>
      <c r="R46" s="49"/>
      <c r="S46" s="49"/>
      <c r="T46" s="49"/>
      <c r="U46" s="50">
        <f t="shared" si="11"/>
        <v>28000000</v>
      </c>
      <c r="V46" s="49">
        <f t="shared" si="12"/>
        <v>0</v>
      </c>
    </row>
    <row r="47" spans="1:22" s="17" customFormat="1" ht="54" customHeight="1" thickBot="1" x14ac:dyDescent="0.3">
      <c r="A47" s="46" t="s">
        <v>110</v>
      </c>
      <c r="B47" s="49"/>
      <c r="C47" s="49"/>
      <c r="D47" s="49"/>
      <c r="E47" s="49"/>
      <c r="F47" s="49"/>
      <c r="G47" s="49"/>
      <c r="H47" s="49"/>
      <c r="I47" s="49"/>
      <c r="J47" s="49">
        <v>1012972033</v>
      </c>
      <c r="K47" s="48">
        <f t="shared" si="10"/>
        <v>1012972033</v>
      </c>
      <c r="L47" s="49"/>
      <c r="M47" s="49"/>
      <c r="N47" s="49"/>
      <c r="O47" s="49">
        <v>1012972033</v>
      </c>
      <c r="P47" s="49"/>
      <c r="Q47" s="49"/>
      <c r="R47" s="49"/>
      <c r="S47" s="49"/>
      <c r="T47" s="49"/>
      <c r="U47" s="50">
        <f t="shared" si="11"/>
        <v>1012972033</v>
      </c>
      <c r="V47" s="49">
        <f t="shared" si="12"/>
        <v>0</v>
      </c>
    </row>
    <row r="48" spans="1:22" s="17" customFormat="1" ht="54" customHeight="1" thickBot="1" x14ac:dyDescent="0.3">
      <c r="A48" s="46" t="s">
        <v>111</v>
      </c>
      <c r="B48" s="49"/>
      <c r="C48" s="49"/>
      <c r="D48" s="49"/>
      <c r="E48" s="49"/>
      <c r="F48" s="49"/>
      <c r="G48" s="49"/>
      <c r="H48" s="49"/>
      <c r="I48" s="49"/>
      <c r="J48" s="49">
        <v>9000000</v>
      </c>
      <c r="K48" s="48">
        <f t="shared" si="10"/>
        <v>9000000</v>
      </c>
      <c r="L48" s="49"/>
      <c r="M48" s="49"/>
      <c r="N48" s="49"/>
      <c r="O48" s="49">
        <v>9000000</v>
      </c>
      <c r="P48" s="49"/>
      <c r="Q48" s="49"/>
      <c r="R48" s="49"/>
      <c r="S48" s="49"/>
      <c r="T48" s="49"/>
      <c r="U48" s="50">
        <f t="shared" si="11"/>
        <v>9000000</v>
      </c>
      <c r="V48" s="49">
        <f t="shared" si="12"/>
        <v>0</v>
      </c>
    </row>
    <row r="49" spans="1:22" s="17" customFormat="1" ht="54" customHeight="1" thickBot="1" x14ac:dyDescent="0.3">
      <c r="A49" s="46" t="s">
        <v>112</v>
      </c>
      <c r="B49" s="49"/>
      <c r="C49" s="49"/>
      <c r="D49" s="49"/>
      <c r="E49" s="49"/>
      <c r="F49" s="49"/>
      <c r="G49" s="49"/>
      <c r="H49" s="49"/>
      <c r="I49" s="49"/>
      <c r="J49" s="49">
        <v>7800000</v>
      </c>
      <c r="K49" s="48">
        <f t="shared" si="10"/>
        <v>7800000</v>
      </c>
      <c r="L49" s="49"/>
      <c r="M49" s="49"/>
      <c r="N49" s="49"/>
      <c r="O49" s="49">
        <v>7800000</v>
      </c>
      <c r="P49" s="49"/>
      <c r="Q49" s="49"/>
      <c r="R49" s="49"/>
      <c r="S49" s="49"/>
      <c r="T49" s="49"/>
      <c r="U49" s="50">
        <f t="shared" si="11"/>
        <v>7800000</v>
      </c>
      <c r="V49" s="49">
        <f t="shared" si="12"/>
        <v>0</v>
      </c>
    </row>
    <row r="50" spans="1:22" s="17" customFormat="1" ht="54" customHeight="1" thickBot="1" x14ac:dyDescent="0.3">
      <c r="A50" s="46" t="s">
        <v>113</v>
      </c>
      <c r="B50" s="49"/>
      <c r="C50" s="49"/>
      <c r="D50" s="49"/>
      <c r="E50" s="49"/>
      <c r="F50" s="49"/>
      <c r="G50" s="49"/>
      <c r="H50" s="49"/>
      <c r="I50" s="49"/>
      <c r="J50" s="49">
        <v>428034250</v>
      </c>
      <c r="K50" s="48">
        <f t="shared" si="10"/>
        <v>428034250</v>
      </c>
      <c r="L50" s="49">
        <v>362534184</v>
      </c>
      <c r="M50" s="49">
        <v>56192798</v>
      </c>
      <c r="N50" s="49">
        <v>9307268</v>
      </c>
      <c r="O50" s="49"/>
      <c r="P50" s="49"/>
      <c r="Q50" s="49"/>
      <c r="R50" s="49"/>
      <c r="S50" s="49"/>
      <c r="T50" s="49"/>
      <c r="U50" s="50">
        <f t="shared" si="11"/>
        <v>428034250</v>
      </c>
      <c r="V50" s="49">
        <f t="shared" si="12"/>
        <v>0</v>
      </c>
    </row>
    <row r="51" spans="1:22" s="17" customFormat="1" ht="54" customHeight="1" thickBot="1" x14ac:dyDescent="0.3">
      <c r="A51" s="51" t="s">
        <v>70</v>
      </c>
      <c r="B51" s="52">
        <f t="shared" ref="B51:C51" si="13">SUM(B26:B50)</f>
        <v>0</v>
      </c>
      <c r="C51" s="52">
        <f t="shared" si="13"/>
        <v>0</v>
      </c>
      <c r="D51" s="52">
        <f>SUM(D26:D50)</f>
        <v>0</v>
      </c>
      <c r="E51" s="52">
        <f t="shared" ref="E51:J51" si="14">SUM(E26:E50)</f>
        <v>0</v>
      </c>
      <c r="F51" s="52">
        <f t="shared" si="14"/>
        <v>0</v>
      </c>
      <c r="G51" s="52">
        <f t="shared" si="14"/>
        <v>0</v>
      </c>
      <c r="H51" s="52">
        <f t="shared" si="14"/>
        <v>0</v>
      </c>
      <c r="I51" s="52">
        <f t="shared" si="14"/>
        <v>0</v>
      </c>
      <c r="J51" s="52">
        <f t="shared" si="14"/>
        <v>5012677993</v>
      </c>
      <c r="K51" s="29">
        <f t="shared" si="10"/>
        <v>5012677993</v>
      </c>
      <c r="L51" s="52">
        <f>SUM(L26:L50)</f>
        <v>1547093956</v>
      </c>
      <c r="M51" s="52">
        <f t="shared" ref="M51:S51" si="15">SUM(M26:M50)</f>
        <v>258352874</v>
      </c>
      <c r="N51" s="52">
        <f t="shared" si="15"/>
        <v>769156530</v>
      </c>
      <c r="O51" s="52">
        <f t="shared" si="15"/>
        <v>2190326633</v>
      </c>
      <c r="P51" s="52">
        <f t="shared" si="15"/>
        <v>0</v>
      </c>
      <c r="Q51" s="52">
        <f t="shared" si="15"/>
        <v>214348000</v>
      </c>
      <c r="R51" s="52">
        <f t="shared" si="15"/>
        <v>33400000</v>
      </c>
      <c r="S51" s="52">
        <f t="shared" si="15"/>
        <v>0</v>
      </c>
      <c r="T51" s="52">
        <f>SUM(T26:T50)</f>
        <v>0</v>
      </c>
      <c r="U51" s="30">
        <f t="shared" si="11"/>
        <v>5012677993</v>
      </c>
      <c r="V51" s="52">
        <f t="shared" si="12"/>
        <v>0</v>
      </c>
    </row>
    <row r="52" spans="1:22" s="37" customFormat="1" ht="80.25" customHeight="1" thickBot="1" x14ac:dyDescent="0.3">
      <c r="A52" s="43" t="s">
        <v>71</v>
      </c>
      <c r="B52" s="42"/>
      <c r="C52" s="42"/>
      <c r="D52" s="42">
        <f>+D24+D51</f>
        <v>0</v>
      </c>
      <c r="E52" s="42">
        <f t="shared" ref="E52:U52" si="16">+E24+E51</f>
        <v>0</v>
      </c>
      <c r="F52" s="42">
        <f t="shared" si="16"/>
        <v>0</v>
      </c>
      <c r="G52" s="42">
        <f t="shared" si="16"/>
        <v>0</v>
      </c>
      <c r="H52" s="42">
        <f t="shared" si="16"/>
        <v>0</v>
      </c>
      <c r="I52" s="42">
        <f t="shared" si="16"/>
        <v>0</v>
      </c>
      <c r="J52" s="42">
        <f t="shared" si="16"/>
        <v>5653842129</v>
      </c>
      <c r="K52" s="42">
        <f t="shared" si="16"/>
        <v>5653842129</v>
      </c>
      <c r="L52" s="42">
        <f t="shared" si="16"/>
        <v>1671959357</v>
      </c>
      <c r="M52" s="42">
        <f t="shared" si="16"/>
        <v>278547584</v>
      </c>
      <c r="N52" s="42">
        <f t="shared" si="16"/>
        <v>1462624296</v>
      </c>
      <c r="O52" s="42">
        <f t="shared" si="16"/>
        <v>2247298000</v>
      </c>
      <c r="P52" s="42">
        <f t="shared" si="16"/>
        <v>0</v>
      </c>
      <c r="Q52" s="42">
        <f t="shared" si="16"/>
        <v>-39987108</v>
      </c>
      <c r="R52" s="42">
        <f t="shared" si="16"/>
        <v>33400000</v>
      </c>
      <c r="S52" s="42">
        <f t="shared" si="16"/>
        <v>0</v>
      </c>
      <c r="T52" s="42">
        <f t="shared" si="16"/>
        <v>0</v>
      </c>
      <c r="U52" s="42">
        <f t="shared" si="16"/>
        <v>5653842129</v>
      </c>
      <c r="V52" s="42">
        <f>K52-U52</f>
        <v>0</v>
      </c>
    </row>
    <row r="53" spans="1:22" s="12" customFormat="1" ht="54" customHeight="1" thickBot="1" x14ac:dyDescent="0.3">
      <c r="A53" s="44" t="s">
        <v>72</v>
      </c>
      <c r="B53" s="23">
        <f>+B11+B52</f>
        <v>5599768672</v>
      </c>
      <c r="C53" s="23">
        <f t="shared" ref="C53:U53" si="17">+C11+C52</f>
        <v>881597004</v>
      </c>
      <c r="D53" s="23">
        <f>+D11+D52</f>
        <v>0</v>
      </c>
      <c r="E53" s="23">
        <f t="shared" si="17"/>
        <v>0</v>
      </c>
      <c r="F53" s="23">
        <f t="shared" si="17"/>
        <v>0</v>
      </c>
      <c r="G53" s="23">
        <f t="shared" si="17"/>
        <v>1186066777</v>
      </c>
      <c r="H53" s="23">
        <f t="shared" si="17"/>
        <v>0</v>
      </c>
      <c r="I53" s="23">
        <f t="shared" si="17"/>
        <v>19385770161</v>
      </c>
      <c r="J53" s="23">
        <f t="shared" si="17"/>
        <v>5653842129</v>
      </c>
      <c r="K53" s="21">
        <f t="shared" si="17"/>
        <v>32707044743</v>
      </c>
      <c r="L53" s="23">
        <f t="shared" si="17"/>
        <v>7358093106</v>
      </c>
      <c r="M53" s="23">
        <f t="shared" si="17"/>
        <v>1087392416</v>
      </c>
      <c r="N53" s="23">
        <f t="shared" si="17"/>
        <v>9106987032</v>
      </c>
      <c r="O53" s="23">
        <f t="shared" si="17"/>
        <v>5535155497</v>
      </c>
      <c r="P53" s="23">
        <f t="shared" si="17"/>
        <v>882056379</v>
      </c>
      <c r="Q53" s="23">
        <f t="shared" si="17"/>
        <v>4203149426</v>
      </c>
      <c r="R53" s="23">
        <f t="shared" si="17"/>
        <v>2161510724</v>
      </c>
      <c r="S53" s="23">
        <f t="shared" si="17"/>
        <v>2372700163</v>
      </c>
      <c r="T53" s="23">
        <f t="shared" si="17"/>
        <v>0</v>
      </c>
      <c r="U53" s="23">
        <f t="shared" si="17"/>
        <v>32707044743</v>
      </c>
      <c r="V53" s="50">
        <f t="shared" si="0"/>
        <v>0</v>
      </c>
    </row>
    <row r="54" spans="1:22" s="12" customFormat="1" ht="54" customHeight="1" thickBot="1" x14ac:dyDescent="0.3">
      <c r="A54" s="53" t="s">
        <v>73</v>
      </c>
      <c r="B54" s="54">
        <f>+B7+B53</f>
        <v>7329768672</v>
      </c>
      <c r="C54" s="54">
        <f t="shared" ref="C54:U54" si="18">+C7+C53</f>
        <v>1171597004</v>
      </c>
      <c r="D54" s="54">
        <f t="shared" si="18"/>
        <v>0</v>
      </c>
      <c r="E54" s="54">
        <f t="shared" si="18"/>
        <v>7190221000</v>
      </c>
      <c r="F54" s="54">
        <f t="shared" si="18"/>
        <v>3000000</v>
      </c>
      <c r="G54" s="54">
        <f t="shared" si="18"/>
        <v>2486066777</v>
      </c>
      <c r="H54" s="54">
        <f t="shared" si="18"/>
        <v>140000000</v>
      </c>
      <c r="I54" s="54">
        <f>+I7+I53</f>
        <v>19385770161</v>
      </c>
      <c r="J54" s="54">
        <f>+J7+J53</f>
        <v>32108931129</v>
      </c>
      <c r="K54" s="55">
        <f t="shared" si="18"/>
        <v>69815354743</v>
      </c>
      <c r="L54" s="54">
        <f t="shared" si="18"/>
        <v>27494915106</v>
      </c>
      <c r="M54" s="54">
        <f t="shared" si="18"/>
        <v>4771148416</v>
      </c>
      <c r="N54" s="54">
        <f t="shared" si="18"/>
        <v>15910064032</v>
      </c>
      <c r="O54" s="54">
        <f t="shared" si="18"/>
        <v>11016646497</v>
      </c>
      <c r="P54" s="54">
        <f t="shared" si="18"/>
        <v>932369379</v>
      </c>
      <c r="Q54" s="54">
        <f t="shared" si="18"/>
        <v>4476000426</v>
      </c>
      <c r="R54" s="54">
        <f t="shared" si="18"/>
        <v>2811510724</v>
      </c>
      <c r="S54" s="54">
        <f t="shared" si="18"/>
        <v>2402700163</v>
      </c>
      <c r="T54" s="54">
        <f t="shared" si="18"/>
        <v>0</v>
      </c>
      <c r="U54" s="54">
        <f t="shared" si="18"/>
        <v>69815354743</v>
      </c>
      <c r="V54" s="56">
        <f t="shared" si="0"/>
        <v>0</v>
      </c>
    </row>
    <row r="55" spans="1:22" s="12" customFormat="1" ht="15.75" x14ac:dyDescent="0.25">
      <c r="A55" s="8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3"/>
    </row>
    <row r="56" spans="1:22" x14ac:dyDescent="0.25">
      <c r="A56" s="7" t="s">
        <v>4</v>
      </c>
      <c r="B56" s="7"/>
      <c r="K56" s="12"/>
    </row>
    <row r="57" spans="1:22" x14ac:dyDescent="0.25">
      <c r="A57" s="7" t="s">
        <v>3</v>
      </c>
      <c r="B57" s="7"/>
    </row>
    <row r="58" spans="1:22" x14ac:dyDescent="0.25">
      <c r="A58" s="6"/>
      <c r="B58" s="6"/>
    </row>
    <row r="59" spans="1:22" s="3" customFormat="1" ht="18.75" x14ac:dyDescent="0.3">
      <c r="A59" s="5" t="s">
        <v>2</v>
      </c>
      <c r="K59" s="4"/>
      <c r="U59" s="4"/>
    </row>
    <row r="60" spans="1:22" s="3" customFormat="1" ht="18.75" x14ac:dyDescent="0.3">
      <c r="K60" s="4"/>
      <c r="U60" s="4"/>
    </row>
    <row r="61" spans="1:22" s="31" customFormat="1" ht="23.25" customHeight="1" x14ac:dyDescent="0.25">
      <c r="A61" s="59" t="s">
        <v>52</v>
      </c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</row>
    <row r="62" spans="1:22" s="31" customFormat="1" ht="29.25" customHeight="1" x14ac:dyDescent="0.25">
      <c r="A62" s="59" t="s">
        <v>53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</row>
    <row r="63" spans="1:22" s="31" customFormat="1" ht="29.25" customHeight="1" x14ac:dyDescent="0.25">
      <c r="A63" s="59" t="s">
        <v>54</v>
      </c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</row>
    <row r="64" spans="1:22" s="31" customFormat="1" ht="29.25" customHeight="1" x14ac:dyDescent="0.25">
      <c r="A64" s="59" t="s">
        <v>74</v>
      </c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</row>
    <row r="65" spans="1:22" s="31" customFormat="1" ht="29.25" customHeight="1" x14ac:dyDescent="0.25">
      <c r="A65" s="59" t="s">
        <v>59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</row>
    <row r="66" spans="1:22" s="31" customFormat="1" ht="29.25" customHeight="1" x14ac:dyDescent="0.25">
      <c r="A66" s="59" t="s">
        <v>61</v>
      </c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</row>
    <row r="67" spans="1:22" s="31" customFormat="1" ht="29.25" customHeight="1" x14ac:dyDescent="0.25">
      <c r="A67" s="45" t="s">
        <v>77</v>
      </c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</row>
    <row r="68" spans="1:22" s="31" customFormat="1" ht="29.25" customHeight="1" x14ac:dyDescent="0.25">
      <c r="A68" s="45" t="s">
        <v>78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</row>
    <row r="69" spans="1:22" s="31" customFormat="1" ht="29.25" customHeight="1" x14ac:dyDescent="0.25">
      <c r="A69" s="59" t="s">
        <v>55</v>
      </c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</row>
    <row r="70" spans="1:22" s="31" customFormat="1" ht="29.25" customHeight="1" x14ac:dyDescent="0.25">
      <c r="A70" s="59" t="s">
        <v>1</v>
      </c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</row>
    <row r="71" spans="1:22" s="31" customFormat="1" ht="29.25" customHeight="1" x14ac:dyDescent="0.25">
      <c r="A71" s="59" t="s">
        <v>51</v>
      </c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</row>
    <row r="72" spans="1:22" s="31" customFormat="1" ht="29.25" customHeight="1" x14ac:dyDescent="0.25">
      <c r="A72" s="59" t="s">
        <v>56</v>
      </c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</row>
    <row r="73" spans="1:22" s="31" customFormat="1" ht="29.25" customHeight="1" x14ac:dyDescent="0.25">
      <c r="A73" s="59" t="s">
        <v>0</v>
      </c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</row>
    <row r="74" spans="1:22" s="2" customFormat="1" ht="29.25" customHeight="1" x14ac:dyDescent="0.25">
      <c r="B74"/>
      <c r="C74"/>
      <c r="D74"/>
      <c r="E74"/>
      <c r="F74"/>
      <c r="G74"/>
      <c r="H74"/>
      <c r="I74"/>
      <c r="J74"/>
      <c r="K74" s="1"/>
      <c r="L74"/>
      <c r="M74"/>
      <c r="N74"/>
      <c r="O74"/>
      <c r="P74"/>
      <c r="Q74"/>
      <c r="R74" s="60"/>
      <c r="S74" s="60"/>
      <c r="T74" s="60"/>
      <c r="U74" s="60"/>
      <c r="V74"/>
    </row>
    <row r="75" spans="1:22" ht="15.75" x14ac:dyDescent="0.25">
      <c r="A75" s="33" t="s">
        <v>114</v>
      </c>
      <c r="R75" s="34" t="s">
        <v>57</v>
      </c>
      <c r="S75" s="32"/>
      <c r="T75" s="32"/>
      <c r="U75" s="35" t="s">
        <v>58</v>
      </c>
    </row>
    <row r="76" spans="1:22" ht="24" customHeight="1" x14ac:dyDescent="0.25">
      <c r="R76" s="61" t="s">
        <v>60</v>
      </c>
      <c r="S76" s="61"/>
      <c r="T76" s="61"/>
      <c r="U76" s="61"/>
    </row>
  </sheetData>
  <mergeCells count="17">
    <mergeCell ref="R74:U74"/>
    <mergeCell ref="R76:U76"/>
    <mergeCell ref="A4:A6"/>
    <mergeCell ref="B4:K4"/>
    <mergeCell ref="L4:U4"/>
    <mergeCell ref="V4:V5"/>
    <mergeCell ref="A63:V63"/>
    <mergeCell ref="A73:V73"/>
    <mergeCell ref="A65:V65"/>
    <mergeCell ref="A61:V61"/>
    <mergeCell ref="A62:V62"/>
    <mergeCell ref="A66:V66"/>
    <mergeCell ref="A69:V69"/>
    <mergeCell ref="A70:V70"/>
    <mergeCell ref="A71:V71"/>
    <mergeCell ref="A72:V72"/>
    <mergeCell ref="A64:V64"/>
  </mergeCells>
  <pageMargins left="0.70866141732283472" right="0.70866141732283472" top="0.74803149606299213" bottom="0.74803149606299213" header="0.31496062992125984" footer="0.31496062992125984"/>
  <pageSetup paperSize="8" scale="51" fitToHeight="0" orientation="landscape" r:id="rId1"/>
  <ignoredErrors>
    <ignoredError sqref="K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KD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Moór Krisztina</dc:creator>
  <cp:lastModifiedBy>Gácser József Ferenc</cp:lastModifiedBy>
  <cp:lastPrinted>2020-10-02T10:29:55Z</cp:lastPrinted>
  <dcterms:created xsi:type="dcterms:W3CDTF">2018-02-22T07:46:40Z</dcterms:created>
  <dcterms:modified xsi:type="dcterms:W3CDTF">2021-02-24T13:24:10Z</dcterms:modified>
</cp:coreProperties>
</file>