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7795" windowHeight="12585" firstSheet="1" activeTab="13"/>
  </bookViews>
  <sheets>
    <sheet name="Albánia" sheetId="1" r:id="rId1"/>
    <sheet name="Austria" sheetId="13" r:id="rId2"/>
    <sheet name="Bosnia" sheetId="2" r:id="rId3"/>
    <sheet name="Bulgaria" sheetId="14" r:id="rId4"/>
    <sheet name="Czech Republic" sheetId="4" r:id="rId5"/>
    <sheet name="Croatia" sheetId="3" r:id="rId6"/>
    <sheet name="Macedonia" sheetId="5" r:id="rId7"/>
    <sheet name="Moldova" sheetId="6" r:id="rId8"/>
    <sheet name="Montenegro" sheetId="7" r:id="rId9"/>
    <sheet name="Poland" sheetId="8" r:id="rId10"/>
    <sheet name="Romania" sheetId="9" r:id="rId11"/>
    <sheet name="Serbia" sheetId="10" r:id="rId12"/>
    <sheet name="Slovakia" sheetId="11" r:id="rId13"/>
    <sheet name="Slovenia" sheetId="12" r:id="rId14"/>
  </sheets>
  <calcPr calcId="145621"/>
</workbook>
</file>

<file path=xl/calcChain.xml><?xml version="1.0" encoding="utf-8"?>
<calcChain xmlns="http://schemas.openxmlformats.org/spreadsheetml/2006/main">
  <c r="C3" i="10" l="1"/>
  <c r="C2" i="10"/>
  <c r="C3" i="6"/>
  <c r="C2" i="6"/>
  <c r="C3" i="8"/>
  <c r="C4" i="8"/>
  <c r="C5" i="8"/>
  <c r="C2" i="8"/>
  <c r="E7" i="3"/>
  <c r="E8" i="3"/>
  <c r="E6" i="3"/>
  <c r="C3" i="3"/>
  <c r="C4" i="3"/>
  <c r="C5" i="3"/>
  <c r="C2" i="3"/>
  <c r="E4" i="4"/>
  <c r="C3" i="4"/>
  <c r="C5" i="4"/>
  <c r="C6" i="4"/>
  <c r="C7" i="4"/>
  <c r="C2" i="4"/>
  <c r="C3" i="14"/>
  <c r="C2" i="14"/>
  <c r="C3" i="1"/>
  <c r="C4" i="1"/>
  <c r="C5" i="1"/>
  <c r="C6" i="1"/>
  <c r="C7" i="1"/>
  <c r="C8" i="1"/>
  <c r="C9" i="1"/>
  <c r="C2" i="1"/>
</calcChain>
</file>

<file path=xl/sharedStrings.xml><?xml version="1.0" encoding="utf-8"?>
<sst xmlns="http://schemas.openxmlformats.org/spreadsheetml/2006/main" count="185" uniqueCount="123">
  <si>
    <t>Students and Graduates of Arts, Sports and Nursing HE institutions</t>
  </si>
  <si>
    <t>Students and Graduates of other HE institutions</t>
  </si>
  <si>
    <t>Free accommodation and board, basic medical insurance , free access to laboratories, libraries, computers etc., discount for public transport</t>
  </si>
  <si>
    <t>Professors</t>
  </si>
  <si>
    <t>Free accommodation and board, basic medical insurance , free access to laboratories, libraries, computers etc</t>
  </si>
  <si>
    <t>Associate professors</t>
  </si>
  <si>
    <t>Docents</t>
  </si>
  <si>
    <t>Lecturers</t>
  </si>
  <si>
    <t>First Lecturer</t>
  </si>
  <si>
    <t>Researcher</t>
  </si>
  <si>
    <t>Kategória</t>
  </si>
  <si>
    <t>1 050,00 EUR</t>
  </si>
  <si>
    <t>1 150,00 EUR</t>
  </si>
  <si>
    <t>6 - 13 teaching/supervision hours = € 73,-/hour 14 and more hours = € 1150,-</t>
  </si>
  <si>
    <t>Megjegyzés</t>
  </si>
  <si>
    <t>485,00 EUR</t>
  </si>
  <si>
    <t>360,00 EUR</t>
  </si>
  <si>
    <t>Bachelor and Master students receive scholarship, amounting to 135 leva. Discounts for dormitory, canteen &amp; public transport may apply, depending on the University.</t>
  </si>
  <si>
    <t>Teachers: 6 - 13 teaching/supervision hours = € 73,-/hour 14 and more hours = € 1150,-</t>
  </si>
  <si>
    <t>Undergraduate and Graduates</t>
  </si>
  <si>
    <t>Free accommodation, student card for subsidized meals</t>
  </si>
  <si>
    <t>PhD students</t>
  </si>
  <si>
    <t>Teachers (5-15 days)</t>
  </si>
  <si>
    <t>Free accommodation or allowance for accommodation</t>
  </si>
  <si>
    <t>Teachers (16 plus days)</t>
  </si>
  <si>
    <t>Short Term Excursion - Teacher</t>
  </si>
  <si>
    <t>Short Term Excursion - PhD Students</t>
  </si>
  <si>
    <t>Short Term Excursion - Students</t>
  </si>
  <si>
    <t>Free accommodation</t>
  </si>
  <si>
    <t>Bachelor and Master students</t>
  </si>
  <si>
    <t>Doctoral Students</t>
  </si>
  <si>
    <t>Teachers</t>
  </si>
  <si>
    <t>per diem, the maximum is 27.000 CZK</t>
  </si>
  <si>
    <t>Sommer school or Excursion - Students - 3-9 Days</t>
  </si>
  <si>
    <t>Sommer school or Excursion - Students - 10-20 Days</t>
  </si>
  <si>
    <t>Sommer school or Excursion - Students - 21 days or longer</t>
  </si>
  <si>
    <t>9000 CZK (Bachelor and Master Students) or CZK 9.500 CZK (Doctoral Students)</t>
  </si>
  <si>
    <t>Graduates</t>
  </si>
  <si>
    <t>50,00 EUR</t>
  </si>
  <si>
    <t>(in EURO) EURO 15,00 (public transport) accommodation (in public dormitory) + food (restaurant at the dormitory) + health insurance +</t>
  </si>
  <si>
    <t>Postgraduate Students</t>
  </si>
  <si>
    <t>70,00 EUR</t>
  </si>
  <si>
    <t>PhD students and teachers</t>
  </si>
  <si>
    <t>100,00 EUR</t>
  </si>
  <si>
    <t>(in EURO) EURO 15,00 (public transport) accommodation (in public dormitory) + health insurance +</t>
  </si>
  <si>
    <t>Students, MA Students</t>
  </si>
  <si>
    <t>Students, MA Students LEI 1.500-- food and public transport LEI 1.500-- accommodation</t>
  </si>
  <si>
    <t>PhD Students, Teachers, Researcher</t>
  </si>
  <si>
    <t>PhD Students, Teachers, Researcher LEI 1.800-- food and public transport LEI 2.000-- accommodation</t>
  </si>
  <si>
    <t>teacher allowance for one week</t>
  </si>
  <si>
    <t>90,00 EUR</t>
  </si>
  <si>
    <t>teacher allowance for two weeks</t>
  </si>
  <si>
    <t>180,00 EUR</t>
  </si>
  <si>
    <t>teacher allowance for three weeks</t>
  </si>
  <si>
    <t>270,00 EUR</t>
  </si>
  <si>
    <t>teacher allowance for four weeks</t>
  </si>
  <si>
    <t>350,00 EUR</t>
  </si>
  <si>
    <t>students allowance per month</t>
  </si>
  <si>
    <t>summer schools and excursion, in duration of 7 to 10 days</t>
  </si>
  <si>
    <t>summer schools and excursion in duration less than 5 days</t>
  </si>
  <si>
    <t>10,00 EUR</t>
  </si>
  <si>
    <t>This allowance is for participants of summer schools or excursions which are shorter than 5 days. This amount is per day.</t>
  </si>
  <si>
    <t>Bachelor (1st cycle) student and uniform Master student 1-3 year</t>
  </si>
  <si>
    <t>From 01.01.2018. Basic medical insurance (optional if needed paid from scholarship).</t>
  </si>
  <si>
    <t>Master student (2nd cycle) and uniform Master student 4-6 year</t>
  </si>
  <si>
    <t>PhD student (3rd cycle) or Teacher with Master Degree</t>
  </si>
  <si>
    <t>Teacher with PhD Degree</t>
  </si>
  <si>
    <t>From 01.01.2018r. Basic medical insurance (optional if needed paid from scholarship).</t>
  </si>
  <si>
    <t>Undergraduate Students</t>
  </si>
  <si>
    <t>120,00 EUR</t>
  </si>
  <si>
    <t>free medical insurance</t>
  </si>
  <si>
    <t>150,00 EUR</t>
  </si>
  <si>
    <t>Teaching Assistant</t>
  </si>
  <si>
    <t>330,00 EUR</t>
  </si>
  <si>
    <t>6,5 deduction if medical insurance has to be provided</t>
  </si>
  <si>
    <t>Lecturer</t>
  </si>
  <si>
    <t>Associate Professor</t>
  </si>
  <si>
    <t>390,00 EUR</t>
  </si>
  <si>
    <t>Full Professor</t>
  </si>
  <si>
    <t>590,00 EUR</t>
  </si>
  <si>
    <t>Ösztöndíj (havi) - EUR</t>
  </si>
  <si>
    <t>Students (Undergraduate, MA, PhD)</t>
  </si>
  <si>
    <t>(paid on the basis of real length of stay: up to 15 days - 9.000 RSD, 16-31 days - 18.000 RSD)</t>
  </si>
  <si>
    <t>Teaching staff</t>
  </si>
  <si>
    <t>(paid on the basis of real length of stay: up to 15 days - 17.500 RSD, 16-31 days - 35.000 RSD)</t>
  </si>
  <si>
    <t>Students (BA and MA students)</t>
  </si>
  <si>
    <t>280,00 EUR</t>
  </si>
  <si>
    <t>basic medical insurance where needed</t>
  </si>
  <si>
    <t>470,00 EUR</t>
  </si>
  <si>
    <t>Post Graduate Students and University Teachers</t>
  </si>
  <si>
    <t>Students</t>
  </si>
  <si>
    <t>296,00 EUR</t>
  </si>
  <si>
    <t>In addition: accommodation at student dormitories (100 – 200€ per month) arranged by CMEPIUS and paid by the Ministry directly, basic medical insurance for the whole stay in Slovenia if applicable (124 € per month), food coupons (subsidy), public transport (subsidy).</t>
  </si>
  <si>
    <t>Teachers 5-9 days (min. 6 teaching hours)</t>
  </si>
  <si>
    <t>700,00 EUR</t>
  </si>
  <si>
    <t>Teaching staff amount is intent to cover all costs, including accommodation. Accommodation need to be arrange by visiting teachers themselves with the help of the host institution. NOTE: CEEPUS Freemover teacher’s mobilities to Slovenia are not eligible!</t>
  </si>
  <si>
    <t>Teachers 10 days or more (min. 12 teaching hours)</t>
  </si>
  <si>
    <t>1 000,00 EUR</t>
  </si>
  <si>
    <t>Short term excursion 3-5 days</t>
  </si>
  <si>
    <t>74,00 EUR</t>
  </si>
  <si>
    <t>Summer/winter school 6-10 days</t>
  </si>
  <si>
    <t>148,00 EUR</t>
  </si>
  <si>
    <t>Summer/winter school 11 days or more</t>
  </si>
  <si>
    <t>Students and Graduates</t>
  </si>
  <si>
    <t>Graduates with PhD/Teacher wit PhD</t>
  </si>
  <si>
    <t>University or college undergraduates and graduates, Postgraduate and PhD students</t>
  </si>
  <si>
    <t>PhD Students and Teachers</t>
  </si>
  <si>
    <t>Bachelor and Master Students</t>
  </si>
  <si>
    <t>Ösztöndíj (havi) - Albanian Lek (ALL)</t>
  </si>
  <si>
    <t>Grant category</t>
  </si>
  <si>
    <t>Grant (per month) - EUR</t>
  </si>
  <si>
    <t>Grant (per month) - Bulgarian Lev (BGN)</t>
  </si>
  <si>
    <t>Grant (per month)</t>
  </si>
  <si>
    <t>Grant (per month) - CZK</t>
  </si>
  <si>
    <t>Grant (per day) - CZK</t>
  </si>
  <si>
    <t>Grant (per day) - EUR</t>
  </si>
  <si>
    <t>Grant (per month) - HRK</t>
  </si>
  <si>
    <t>Grant (per day) - HRK</t>
  </si>
  <si>
    <t>Grant (per month) - Polish Zloty (PLN)</t>
  </si>
  <si>
    <t>Grant (per month) - Romanian Leu (RON)</t>
  </si>
  <si>
    <t>Grant</t>
  </si>
  <si>
    <t>Grant (per month) - RSD</t>
  </si>
  <si>
    <t>Note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</si>
</sst>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#,##0.00\ [$EUR]"/>
    <numFmt numFmtId="165" formatCode="#,##0.00\ [$ALL]"/>
    <numFmt numFmtId="166" formatCode="#,##0.00\ [$BGN]"/>
    <numFmt numFmtId="167" formatCode="#,##0.00\ [$CZK]"/>
    <numFmt numFmtId="168" formatCode="#,##0.00\ [$HRK]"/>
    <numFmt numFmtId="169" formatCode="#,##0.00\ [$PLN]"/>
    <numFmt numFmtId="170" formatCode="#,##0.00\ [$RON]"/>
    <numFmt numFmtId="171" formatCode="#,##0.00\ [$RSD]"/>
  </numFmts>
  <fonts count="3" x14ac:knownFonts="1">
    <font>
      <sz val="11"/>
      <color theme="1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76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C99"/>
      </patternFill>
    </fill>
  </fills>
  <borders count="3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26">
    <xf numFmtId="0" fontId="0" fillId="0" borderId="0" xfId="0"/>
    <xf numFmtId="0" fontId="2" fillId="2" borderId="1" xfId="1" applyFont="1"/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2" fillId="2" borderId="1" xfId="1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/>
    </xf>
    <xf numFmtId="165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0" fontId="2" fillId="2" borderId="2" xfId="1" applyFont="1" applyBorder="1" applyAlignment="1">
      <alignment horizontal="center"/>
    </xf>
    <xf numFmtId="0" fontId="0" fillId="0" borderId="2" xfId="0" applyBorder="1"/>
    <xf numFmtId="168" fontId="0" fillId="0" borderId="2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166" fontId="0" fillId="0" borderId="2" xfId="0" applyNumberFormat="1" applyBorder="1" applyAlignment="1">
      <alignment horizontal="center"/>
    </xf>
    <xf numFmtId="167" fontId="0" fillId="0" borderId="2" xfId="0" applyNumberFormat="1" applyBorder="1" applyAlignment="1">
      <alignment horizontal="center"/>
    </xf>
    <xf numFmtId="169" fontId="0" fillId="0" borderId="2" xfId="0" applyNumberFormat="1" applyBorder="1" applyAlignment="1">
      <alignment horizontal="center"/>
    </xf>
    <xf numFmtId="170" fontId="0" fillId="0" borderId="2" xfId="0" applyNumberFormat="1" applyBorder="1" applyAlignment="1">
      <alignment horizontal="center"/>
    </xf>
    <xf numFmtId="171" fontId="0" fillId="0" borderId="2" xfId="0" applyNumberFormat="1" applyBorder="1" applyAlignment="1">
      <alignment horizontal="center"/>
    </xf>
    <xf numFmtId="0" fontId="2" fillId="2" borderId="2" xfId="1" applyFont="1" applyBorder="1" applyAlignment="1">
      <alignment horizontal="center" vertical="center"/>
    </xf>
    <xf numFmtId="0" fontId="2" fillId="2" borderId="2" xfId="1" applyFont="1" applyBorder="1" applyAlignment="1">
      <alignment horizontal="center" wrapText="1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wrapText="1"/>
    </xf>
    <xf numFmtId="0" fontId="0" fillId="0" borderId="2" xfId="0" applyBorder="1" applyAlignment="1">
      <alignment horizontal="center" vertical="center"/>
    </xf>
    <xf numFmtId="166" fontId="0" fillId="0" borderId="2" xfId="0" applyNumberFormat="1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</cellXfs>
  <cellStyles count="2">
    <cellStyle name="Bevitel" xfId="1" builtinId="20"/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topLeftCell="B1" workbookViewId="0">
      <selection activeCell="F15" sqref="F15"/>
    </sheetView>
  </sheetViews>
  <sheetFormatPr defaultRowHeight="15" x14ac:dyDescent="0.25"/>
  <cols>
    <col min="1" max="1" width="60.85546875" bestFit="1" customWidth="1"/>
    <col min="2" max="2" width="33.42578125" style="5" bestFit="1" customWidth="1"/>
    <col min="3" max="3" width="20.42578125" style="5" bestFit="1" customWidth="1"/>
    <col min="4" max="4" width="127.7109375" bestFit="1" customWidth="1"/>
    <col min="5" max="5" width="22" bestFit="1" customWidth="1"/>
  </cols>
  <sheetData>
    <row r="1" spans="1:5" x14ac:dyDescent="0.25">
      <c r="A1" s="1" t="s">
        <v>10</v>
      </c>
      <c r="B1" s="4" t="s">
        <v>108</v>
      </c>
      <c r="C1" s="4" t="s">
        <v>80</v>
      </c>
      <c r="D1" s="1" t="s">
        <v>14</v>
      </c>
      <c r="E1" s="1"/>
    </row>
    <row r="2" spans="1:5" x14ac:dyDescent="0.25">
      <c r="A2" t="s">
        <v>0</v>
      </c>
      <c r="B2" s="7">
        <v>9410</v>
      </c>
      <c r="C2" s="8">
        <f>B2/127.1</f>
        <v>74.036191974822984</v>
      </c>
      <c r="D2" t="s">
        <v>2</v>
      </c>
    </row>
    <row r="3" spans="1:5" x14ac:dyDescent="0.25">
      <c r="A3" t="s">
        <v>1</v>
      </c>
      <c r="B3" s="7">
        <v>8900</v>
      </c>
      <c r="C3" s="8">
        <f t="shared" ref="C3:C9" si="0">B3/127.1</f>
        <v>70.023603461841077</v>
      </c>
      <c r="D3" t="s">
        <v>2</v>
      </c>
    </row>
    <row r="4" spans="1:5" x14ac:dyDescent="0.25">
      <c r="A4" t="s">
        <v>3</v>
      </c>
      <c r="B4" s="7">
        <v>121000</v>
      </c>
      <c r="C4" s="8">
        <f t="shared" si="0"/>
        <v>952.00629425649095</v>
      </c>
      <c r="D4" t="s">
        <v>4</v>
      </c>
    </row>
    <row r="5" spans="1:5" x14ac:dyDescent="0.25">
      <c r="A5" t="s">
        <v>5</v>
      </c>
      <c r="B5" s="7">
        <v>105200</v>
      </c>
      <c r="C5" s="8">
        <f t="shared" si="0"/>
        <v>827.69472856018888</v>
      </c>
      <c r="D5" t="s">
        <v>4</v>
      </c>
    </row>
    <row r="6" spans="1:5" x14ac:dyDescent="0.25">
      <c r="A6" t="s">
        <v>6</v>
      </c>
      <c r="B6" s="7">
        <v>95800</v>
      </c>
      <c r="C6" s="8">
        <f t="shared" si="0"/>
        <v>753.73721479150277</v>
      </c>
      <c r="D6" t="s">
        <v>4</v>
      </c>
    </row>
    <row r="7" spans="1:5" x14ac:dyDescent="0.25">
      <c r="A7" t="s">
        <v>7</v>
      </c>
      <c r="B7" s="7">
        <v>91800</v>
      </c>
      <c r="C7" s="8">
        <f t="shared" si="0"/>
        <v>722.26593233674271</v>
      </c>
    </row>
    <row r="8" spans="1:5" x14ac:dyDescent="0.25">
      <c r="A8" t="s">
        <v>8</v>
      </c>
      <c r="B8" s="7">
        <v>90300</v>
      </c>
      <c r="C8" s="8">
        <f t="shared" si="0"/>
        <v>710.46420141620774</v>
      </c>
      <c r="D8" t="s">
        <v>4</v>
      </c>
    </row>
    <row r="9" spans="1:5" x14ac:dyDescent="0.25">
      <c r="A9" t="s">
        <v>9</v>
      </c>
      <c r="B9" s="7">
        <v>73400</v>
      </c>
      <c r="C9" s="8">
        <f t="shared" si="0"/>
        <v>577.49803304484658</v>
      </c>
      <c r="D9" t="s">
        <v>4</v>
      </c>
    </row>
  </sheetData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workbookViewId="0">
      <selection activeCell="D1" sqref="D1"/>
    </sheetView>
  </sheetViews>
  <sheetFormatPr defaultRowHeight="15" x14ac:dyDescent="0.25"/>
  <cols>
    <col min="1" max="1" width="59.5703125" bestFit="1" customWidth="1"/>
    <col min="2" max="2" width="35.140625" style="5" bestFit="1" customWidth="1"/>
    <col min="3" max="3" width="22.7109375" style="5" bestFit="1" customWidth="1"/>
    <col min="4" max="4" width="78.28515625" bestFit="1" customWidth="1"/>
  </cols>
  <sheetData>
    <row r="1" spans="1:4" x14ac:dyDescent="0.25">
      <c r="A1" s="9" t="s">
        <v>109</v>
      </c>
      <c r="B1" s="9" t="s">
        <v>118</v>
      </c>
      <c r="C1" s="9" t="s">
        <v>110</v>
      </c>
      <c r="D1" s="9" t="s">
        <v>122</v>
      </c>
    </row>
    <row r="2" spans="1:4" x14ac:dyDescent="0.25">
      <c r="A2" s="10" t="s">
        <v>62</v>
      </c>
      <c r="B2" s="16">
        <v>1250</v>
      </c>
      <c r="C2" s="12">
        <f>B2/4.256</f>
        <v>293.70300751879699</v>
      </c>
      <c r="D2" s="10" t="s">
        <v>63</v>
      </c>
    </row>
    <row r="3" spans="1:4" x14ac:dyDescent="0.25">
      <c r="A3" s="10" t="s">
        <v>64</v>
      </c>
      <c r="B3" s="16">
        <v>1500</v>
      </c>
      <c r="C3" s="12">
        <f t="shared" ref="C3:C5" si="0">B3/4.256</f>
        <v>352.44360902255636</v>
      </c>
      <c r="D3" s="10" t="s">
        <v>63</v>
      </c>
    </row>
    <row r="4" spans="1:4" x14ac:dyDescent="0.25">
      <c r="A4" s="10" t="s">
        <v>65</v>
      </c>
      <c r="B4" s="16">
        <v>2200</v>
      </c>
      <c r="C4" s="12">
        <f t="shared" si="0"/>
        <v>516.91729323308266</v>
      </c>
      <c r="D4" s="10" t="s">
        <v>63</v>
      </c>
    </row>
    <row r="5" spans="1:4" x14ac:dyDescent="0.25">
      <c r="A5" s="10" t="s">
        <v>66</v>
      </c>
      <c r="B5" s="16">
        <v>3000</v>
      </c>
      <c r="C5" s="12">
        <f t="shared" si="0"/>
        <v>704.88721804511272</v>
      </c>
      <c r="D5" s="10" t="s">
        <v>67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workbookViewId="0">
      <selection activeCell="C1" sqref="C1"/>
    </sheetView>
  </sheetViews>
  <sheetFormatPr defaultRowHeight="15" x14ac:dyDescent="0.25"/>
  <cols>
    <col min="1" max="1" width="23" bestFit="1" customWidth="1"/>
    <col min="2" max="2" width="17.42578125" bestFit="1" customWidth="1"/>
    <col min="3" max="3" width="49.28515625" bestFit="1" customWidth="1"/>
  </cols>
  <sheetData>
    <row r="1" spans="1:3" x14ac:dyDescent="0.25">
      <c r="A1" s="9" t="s">
        <v>109</v>
      </c>
      <c r="B1" s="9" t="s">
        <v>112</v>
      </c>
      <c r="C1" s="9" t="s">
        <v>122</v>
      </c>
    </row>
    <row r="2" spans="1:3" x14ac:dyDescent="0.25">
      <c r="A2" s="10" t="s">
        <v>68</v>
      </c>
      <c r="B2" s="13" t="s">
        <v>69</v>
      </c>
      <c r="C2" s="10" t="s">
        <v>70</v>
      </c>
    </row>
    <row r="3" spans="1:3" x14ac:dyDescent="0.25">
      <c r="A3" s="10" t="s">
        <v>40</v>
      </c>
      <c r="B3" s="13" t="s">
        <v>71</v>
      </c>
      <c r="C3" s="10" t="s">
        <v>70</v>
      </c>
    </row>
    <row r="4" spans="1:3" x14ac:dyDescent="0.25">
      <c r="A4" s="10" t="s">
        <v>72</v>
      </c>
      <c r="B4" s="13" t="s">
        <v>73</v>
      </c>
      <c r="C4" s="10" t="s">
        <v>74</v>
      </c>
    </row>
    <row r="5" spans="1:3" x14ac:dyDescent="0.25">
      <c r="A5" s="10" t="s">
        <v>75</v>
      </c>
      <c r="B5" s="13" t="s">
        <v>16</v>
      </c>
      <c r="C5" s="10" t="s">
        <v>74</v>
      </c>
    </row>
    <row r="6" spans="1:3" x14ac:dyDescent="0.25">
      <c r="A6" s="10" t="s">
        <v>76</v>
      </c>
      <c r="B6" s="13" t="s">
        <v>77</v>
      </c>
      <c r="C6" s="10" t="s">
        <v>74</v>
      </c>
    </row>
    <row r="7" spans="1:3" x14ac:dyDescent="0.25">
      <c r="A7" s="10" t="s">
        <v>78</v>
      </c>
      <c r="B7" s="13" t="s">
        <v>79</v>
      </c>
      <c r="C7" s="10" t="s">
        <v>74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workbookViewId="0">
      <selection activeCell="D1" sqref="D1"/>
    </sheetView>
  </sheetViews>
  <sheetFormatPr defaultRowHeight="15" x14ac:dyDescent="0.25"/>
  <cols>
    <col min="1" max="1" width="33.28515625" bestFit="1" customWidth="1"/>
    <col min="2" max="2" width="22.5703125" bestFit="1" customWidth="1"/>
    <col min="3" max="3" width="22.7109375" bestFit="1" customWidth="1"/>
    <col min="4" max="4" width="82.85546875" bestFit="1" customWidth="1"/>
  </cols>
  <sheetData>
    <row r="1" spans="1:4" x14ac:dyDescent="0.25">
      <c r="A1" s="9" t="s">
        <v>109</v>
      </c>
      <c r="B1" s="9" t="s">
        <v>121</v>
      </c>
      <c r="C1" s="9" t="s">
        <v>110</v>
      </c>
      <c r="D1" s="9" t="s">
        <v>122</v>
      </c>
    </row>
    <row r="2" spans="1:4" x14ac:dyDescent="0.25">
      <c r="A2" s="10" t="s">
        <v>81</v>
      </c>
      <c r="B2" s="18">
        <v>18000</v>
      </c>
      <c r="C2" s="12">
        <f>B2/118.14</f>
        <v>152.36160487557135</v>
      </c>
      <c r="D2" s="10" t="s">
        <v>82</v>
      </c>
    </row>
    <row r="3" spans="1:4" x14ac:dyDescent="0.25">
      <c r="A3" s="10" t="s">
        <v>83</v>
      </c>
      <c r="B3" s="18">
        <v>35000</v>
      </c>
      <c r="C3" s="12">
        <f>B3/118.14</f>
        <v>296.25867614694431</v>
      </c>
      <c r="D3" s="10" t="s">
        <v>84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workbookViewId="0">
      <selection activeCell="C1" sqref="C1"/>
    </sheetView>
  </sheetViews>
  <sheetFormatPr defaultRowHeight="15" x14ac:dyDescent="0.25"/>
  <cols>
    <col min="1" max="1" width="44.28515625" bestFit="1" customWidth="1"/>
    <col min="2" max="2" width="17.42578125" style="5" bestFit="1" customWidth="1"/>
    <col min="3" max="3" width="36.140625" bestFit="1" customWidth="1"/>
  </cols>
  <sheetData>
    <row r="1" spans="1:3" x14ac:dyDescent="0.25">
      <c r="A1" s="9" t="s">
        <v>109</v>
      </c>
      <c r="B1" s="9" t="s">
        <v>112</v>
      </c>
      <c r="C1" s="9" t="s">
        <v>122</v>
      </c>
    </row>
    <row r="2" spans="1:3" x14ac:dyDescent="0.25">
      <c r="A2" s="10" t="s">
        <v>85</v>
      </c>
      <c r="B2" s="13" t="s">
        <v>86</v>
      </c>
      <c r="C2" s="10" t="s">
        <v>87</v>
      </c>
    </row>
    <row r="3" spans="1:3" x14ac:dyDescent="0.25">
      <c r="A3" s="10" t="s">
        <v>21</v>
      </c>
      <c r="B3" s="13" t="s">
        <v>88</v>
      </c>
      <c r="C3" s="10" t="s">
        <v>87</v>
      </c>
    </row>
    <row r="4" spans="1:3" x14ac:dyDescent="0.25">
      <c r="A4" s="10" t="s">
        <v>89</v>
      </c>
      <c r="B4" s="13" t="s">
        <v>88</v>
      </c>
      <c r="C4" s="10" t="s">
        <v>87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tabSelected="1" workbookViewId="0">
      <selection activeCell="B22" sqref="B22"/>
    </sheetView>
  </sheetViews>
  <sheetFormatPr defaultRowHeight="15" x14ac:dyDescent="0.25"/>
  <cols>
    <col min="1" max="1" width="46" style="3" bestFit="1" customWidth="1"/>
    <col min="2" max="2" width="45.5703125" style="6" customWidth="1"/>
    <col min="3" max="3" width="128" style="2" customWidth="1"/>
  </cols>
  <sheetData>
    <row r="1" spans="1:3" x14ac:dyDescent="0.25">
      <c r="A1" s="19" t="s">
        <v>109</v>
      </c>
      <c r="B1" s="19" t="s">
        <v>112</v>
      </c>
      <c r="C1" s="20" t="s">
        <v>122</v>
      </c>
    </row>
    <row r="2" spans="1:3" ht="30" x14ac:dyDescent="0.25">
      <c r="A2" s="21" t="s">
        <v>90</v>
      </c>
      <c r="B2" s="23" t="s">
        <v>91</v>
      </c>
      <c r="C2" s="22" t="s">
        <v>92</v>
      </c>
    </row>
    <row r="3" spans="1:3" ht="30" x14ac:dyDescent="0.25">
      <c r="A3" s="21" t="s">
        <v>93</v>
      </c>
      <c r="B3" s="23" t="s">
        <v>94</v>
      </c>
      <c r="C3" s="22" t="s">
        <v>95</v>
      </c>
    </row>
    <row r="4" spans="1:3" ht="30" x14ac:dyDescent="0.25">
      <c r="A4" s="21" t="s">
        <v>96</v>
      </c>
      <c r="B4" s="23" t="s">
        <v>97</v>
      </c>
      <c r="C4" s="22" t="s">
        <v>95</v>
      </c>
    </row>
    <row r="5" spans="1:3" x14ac:dyDescent="0.25">
      <c r="A5" s="21" t="s">
        <v>98</v>
      </c>
      <c r="B5" s="23" t="s">
        <v>99</v>
      </c>
      <c r="C5" s="22"/>
    </row>
    <row r="6" spans="1:3" x14ac:dyDescent="0.25">
      <c r="A6" s="21" t="s">
        <v>100</v>
      </c>
      <c r="B6" s="23" t="s">
        <v>101</v>
      </c>
      <c r="C6" s="22"/>
    </row>
    <row r="7" spans="1:3" x14ac:dyDescent="0.25">
      <c r="A7" s="21" t="s">
        <v>102</v>
      </c>
      <c r="B7" s="23" t="s">
        <v>91</v>
      </c>
      <c r="C7" s="2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workbookViewId="0">
      <selection activeCell="C12" sqref="C12"/>
    </sheetView>
  </sheetViews>
  <sheetFormatPr defaultRowHeight="15" x14ac:dyDescent="0.25"/>
  <cols>
    <col min="1" max="1" width="34.42578125" bestFit="1" customWidth="1"/>
    <col min="2" max="2" width="17.42578125" style="5" bestFit="1" customWidth="1"/>
    <col min="3" max="3" width="69" bestFit="1" customWidth="1"/>
  </cols>
  <sheetData>
    <row r="1" spans="1:3" x14ac:dyDescent="0.25">
      <c r="A1" s="9" t="s">
        <v>109</v>
      </c>
      <c r="B1" s="9" t="s">
        <v>112</v>
      </c>
      <c r="C1" s="9" t="s">
        <v>122</v>
      </c>
    </row>
    <row r="2" spans="1:3" x14ac:dyDescent="0.25">
      <c r="A2" s="10" t="s">
        <v>103</v>
      </c>
      <c r="B2" s="13" t="s">
        <v>11</v>
      </c>
      <c r="C2" s="10"/>
    </row>
    <row r="3" spans="1:3" x14ac:dyDescent="0.25">
      <c r="A3" s="10" t="s">
        <v>104</v>
      </c>
      <c r="B3" s="13" t="s">
        <v>12</v>
      </c>
      <c r="C3" s="10" t="s">
        <v>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workbookViewId="0">
      <selection activeCell="C14" sqref="C14"/>
    </sheetView>
  </sheetViews>
  <sheetFormatPr defaultRowHeight="15" x14ac:dyDescent="0.25"/>
  <cols>
    <col min="1" max="1" width="77.28515625" bestFit="1" customWidth="1"/>
    <col min="2" max="2" width="17.42578125" bestFit="1" customWidth="1"/>
    <col min="3" max="3" width="78.140625" bestFit="1" customWidth="1"/>
  </cols>
  <sheetData>
    <row r="1" spans="1:3" x14ac:dyDescent="0.25">
      <c r="A1" s="9" t="s">
        <v>109</v>
      </c>
      <c r="B1" s="9" t="s">
        <v>112</v>
      </c>
      <c r="C1" s="9" t="s">
        <v>122</v>
      </c>
    </row>
    <row r="2" spans="1:3" x14ac:dyDescent="0.25">
      <c r="A2" s="10" t="s">
        <v>31</v>
      </c>
      <c r="B2" s="13" t="s">
        <v>15</v>
      </c>
      <c r="C2" s="10" t="s">
        <v>18</v>
      </c>
    </row>
    <row r="3" spans="1:3" x14ac:dyDescent="0.25">
      <c r="A3" s="10" t="s">
        <v>105</v>
      </c>
      <c r="B3" s="13" t="s">
        <v>16</v>
      </c>
      <c r="C3" s="10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workbookViewId="0">
      <selection activeCell="B11" sqref="B11"/>
    </sheetView>
  </sheetViews>
  <sheetFormatPr defaultRowHeight="15" x14ac:dyDescent="0.25"/>
  <cols>
    <col min="1" max="1" width="27.85546875" bestFit="1" customWidth="1"/>
    <col min="2" max="2" width="37.140625" style="5" bestFit="1" customWidth="1"/>
    <col min="3" max="3" width="22.7109375" style="5" bestFit="1" customWidth="1"/>
    <col min="4" max="4" width="100.42578125" customWidth="1"/>
  </cols>
  <sheetData>
    <row r="1" spans="1:4" x14ac:dyDescent="0.25">
      <c r="A1" s="9" t="s">
        <v>109</v>
      </c>
      <c r="B1" s="9" t="s">
        <v>111</v>
      </c>
      <c r="C1" s="9" t="s">
        <v>110</v>
      </c>
      <c r="D1" s="9" t="s">
        <v>122</v>
      </c>
    </row>
    <row r="2" spans="1:4" x14ac:dyDescent="0.25">
      <c r="A2" s="10" t="s">
        <v>106</v>
      </c>
      <c r="B2" s="14">
        <v>450</v>
      </c>
      <c r="C2" s="12">
        <f>B2/1.95583</f>
        <v>230.08134653829833</v>
      </c>
      <c r="D2" s="10"/>
    </row>
    <row r="3" spans="1:4" ht="30" x14ac:dyDescent="0.25">
      <c r="A3" s="21" t="s">
        <v>107</v>
      </c>
      <c r="B3" s="24">
        <v>135</v>
      </c>
      <c r="C3" s="25">
        <f>B3/1.95583</f>
        <v>69.024403961489497</v>
      </c>
      <c r="D3" s="22" t="s">
        <v>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workbookViewId="0">
      <selection activeCell="F19" sqref="F19"/>
    </sheetView>
  </sheetViews>
  <sheetFormatPr defaultRowHeight="15" x14ac:dyDescent="0.25"/>
  <cols>
    <col min="1" max="1" width="53" bestFit="1" customWidth="1"/>
    <col min="2" max="2" width="23.42578125" bestFit="1" customWidth="1"/>
    <col min="3" max="3" width="23.42578125" style="5" customWidth="1"/>
    <col min="4" max="4" width="22" bestFit="1" customWidth="1"/>
    <col min="5" max="5" width="22" customWidth="1"/>
    <col min="6" max="6" width="71.28515625" bestFit="1" customWidth="1"/>
  </cols>
  <sheetData>
    <row r="1" spans="1:6" x14ac:dyDescent="0.25">
      <c r="A1" s="9" t="s">
        <v>109</v>
      </c>
      <c r="B1" s="9" t="s">
        <v>113</v>
      </c>
      <c r="C1" s="9" t="s">
        <v>110</v>
      </c>
      <c r="D1" s="9" t="s">
        <v>114</v>
      </c>
      <c r="E1" s="9" t="s">
        <v>115</v>
      </c>
      <c r="F1" s="9" t="s">
        <v>122</v>
      </c>
    </row>
    <row r="2" spans="1:6" x14ac:dyDescent="0.25">
      <c r="A2" s="10" t="s">
        <v>29</v>
      </c>
      <c r="B2" s="15">
        <v>9000</v>
      </c>
      <c r="C2" s="12">
        <f>B2/25.52</f>
        <v>352.66457680250784</v>
      </c>
      <c r="D2" s="15"/>
      <c r="E2" s="15"/>
      <c r="F2" s="10"/>
    </row>
    <row r="3" spans="1:6" x14ac:dyDescent="0.25">
      <c r="A3" s="10" t="s">
        <v>30</v>
      </c>
      <c r="B3" s="15">
        <v>9500</v>
      </c>
      <c r="C3" s="12">
        <f t="shared" ref="C3:C7" si="0">B3/25.52</f>
        <v>372.25705329153607</v>
      </c>
      <c r="D3" s="15"/>
      <c r="E3" s="15"/>
      <c r="F3" s="10"/>
    </row>
    <row r="4" spans="1:6" x14ac:dyDescent="0.25">
      <c r="A4" s="10" t="s">
        <v>31</v>
      </c>
      <c r="B4" s="15"/>
      <c r="C4" s="12"/>
      <c r="D4" s="15">
        <v>900</v>
      </c>
      <c r="E4" s="12">
        <f>D4/25.52</f>
        <v>35.266457680250781</v>
      </c>
      <c r="F4" s="10" t="s">
        <v>32</v>
      </c>
    </row>
    <row r="5" spans="1:6" x14ac:dyDescent="0.25">
      <c r="A5" s="10" t="s">
        <v>33</v>
      </c>
      <c r="B5" s="15">
        <v>3000</v>
      </c>
      <c r="C5" s="12">
        <f t="shared" si="0"/>
        <v>117.55485893416927</v>
      </c>
      <c r="D5" s="15"/>
      <c r="E5" s="15"/>
      <c r="F5" s="10"/>
    </row>
    <row r="6" spans="1:6" x14ac:dyDescent="0.25">
      <c r="A6" s="10" t="s">
        <v>34</v>
      </c>
      <c r="B6" s="15">
        <v>6000</v>
      </c>
      <c r="C6" s="12">
        <f t="shared" si="0"/>
        <v>235.10971786833855</v>
      </c>
      <c r="D6" s="15"/>
      <c r="E6" s="15"/>
      <c r="F6" s="10"/>
    </row>
    <row r="7" spans="1:6" x14ac:dyDescent="0.25">
      <c r="A7" s="10" t="s">
        <v>35</v>
      </c>
      <c r="B7" s="15">
        <v>9000</v>
      </c>
      <c r="C7" s="12">
        <f t="shared" si="0"/>
        <v>352.66457680250784</v>
      </c>
      <c r="D7" s="15"/>
      <c r="E7" s="15"/>
      <c r="F7" s="10" t="s">
        <v>36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workbookViewId="0">
      <selection activeCell="F16" sqref="F16"/>
    </sheetView>
  </sheetViews>
  <sheetFormatPr defaultRowHeight="15" x14ac:dyDescent="0.25"/>
  <cols>
    <col min="1" max="1" width="60.85546875" bestFit="1" customWidth="1"/>
    <col min="2" max="3" width="22.7109375" style="5" bestFit="1" customWidth="1"/>
    <col min="4" max="4" width="20.5703125" style="5" bestFit="1" customWidth="1"/>
    <col min="5" max="5" width="20.5703125" style="5" customWidth="1"/>
    <col min="6" max="6" width="51.5703125" bestFit="1" customWidth="1"/>
  </cols>
  <sheetData>
    <row r="1" spans="1:6" x14ac:dyDescent="0.25">
      <c r="A1" s="9" t="s">
        <v>109</v>
      </c>
      <c r="B1" s="9" t="s">
        <v>116</v>
      </c>
      <c r="C1" s="9" t="s">
        <v>110</v>
      </c>
      <c r="D1" s="9" t="s">
        <v>117</v>
      </c>
      <c r="E1" s="9" t="s">
        <v>115</v>
      </c>
      <c r="F1" s="9" t="s">
        <v>122</v>
      </c>
    </row>
    <row r="2" spans="1:6" x14ac:dyDescent="0.25">
      <c r="A2" s="10" t="s">
        <v>19</v>
      </c>
      <c r="B2" s="11">
        <v>1300</v>
      </c>
      <c r="C2" s="12">
        <f>B2/7.4</f>
        <v>175.67567567567568</v>
      </c>
      <c r="D2" s="11"/>
      <c r="E2" s="13"/>
      <c r="F2" s="10" t="s">
        <v>20</v>
      </c>
    </row>
    <row r="3" spans="1:6" x14ac:dyDescent="0.25">
      <c r="A3" s="10" t="s">
        <v>21</v>
      </c>
      <c r="B3" s="11">
        <v>1500</v>
      </c>
      <c r="C3" s="12">
        <f t="shared" ref="C3:C5" si="0">B3/7.4</f>
        <v>202.70270270270268</v>
      </c>
      <c r="D3" s="11"/>
      <c r="E3" s="13"/>
      <c r="F3" s="10" t="s">
        <v>20</v>
      </c>
    </row>
    <row r="4" spans="1:6" x14ac:dyDescent="0.25">
      <c r="A4" s="10" t="s">
        <v>22</v>
      </c>
      <c r="B4" s="11">
        <v>2400</v>
      </c>
      <c r="C4" s="12">
        <f t="shared" si="0"/>
        <v>324.32432432432432</v>
      </c>
      <c r="D4" s="11"/>
      <c r="E4" s="13"/>
      <c r="F4" s="10" t="s">
        <v>23</v>
      </c>
    </row>
    <row r="5" spans="1:6" x14ac:dyDescent="0.25">
      <c r="A5" s="10" t="s">
        <v>24</v>
      </c>
      <c r="B5" s="11">
        <v>3600</v>
      </c>
      <c r="C5" s="12">
        <f t="shared" si="0"/>
        <v>486.48648648648646</v>
      </c>
      <c r="D5" s="11"/>
      <c r="E5" s="13"/>
      <c r="F5" s="10" t="s">
        <v>23</v>
      </c>
    </row>
    <row r="6" spans="1:6" x14ac:dyDescent="0.25">
      <c r="A6" s="10" t="s">
        <v>25</v>
      </c>
      <c r="B6" s="11"/>
      <c r="C6" s="13"/>
      <c r="D6" s="11">
        <v>200</v>
      </c>
      <c r="E6" s="12">
        <f>D6/7.4</f>
        <v>27.027027027027025</v>
      </c>
      <c r="F6" s="10" t="s">
        <v>28</v>
      </c>
    </row>
    <row r="7" spans="1:6" x14ac:dyDescent="0.25">
      <c r="A7" s="10" t="s">
        <v>26</v>
      </c>
      <c r="B7" s="11"/>
      <c r="C7" s="13"/>
      <c r="D7" s="11">
        <v>170</v>
      </c>
      <c r="E7" s="12">
        <f t="shared" ref="E7:E8" si="1">D7/7.4</f>
        <v>22.972972972972972</v>
      </c>
      <c r="F7" s="10" t="s">
        <v>28</v>
      </c>
    </row>
    <row r="8" spans="1:6" x14ac:dyDescent="0.25">
      <c r="A8" s="10" t="s">
        <v>27</v>
      </c>
      <c r="B8" s="11"/>
      <c r="C8" s="13"/>
      <c r="D8" s="11">
        <v>150</v>
      </c>
      <c r="E8" s="12">
        <f t="shared" si="1"/>
        <v>20.27027027027027</v>
      </c>
      <c r="F8" s="10" t="s">
        <v>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workbookViewId="0">
      <selection activeCell="C1" sqref="C1"/>
    </sheetView>
  </sheetViews>
  <sheetFormatPr defaultRowHeight="15" x14ac:dyDescent="0.25"/>
  <cols>
    <col min="1" max="1" width="24.85546875" bestFit="1" customWidth="1"/>
    <col min="2" max="2" width="17.42578125" style="5" bestFit="1" customWidth="1"/>
    <col min="3" max="3" width="122.5703125" bestFit="1" customWidth="1"/>
  </cols>
  <sheetData>
    <row r="1" spans="1:3" x14ac:dyDescent="0.25">
      <c r="A1" s="9" t="s">
        <v>109</v>
      </c>
      <c r="B1" s="9" t="s">
        <v>112</v>
      </c>
      <c r="C1" s="9" t="s">
        <v>122</v>
      </c>
    </row>
    <row r="2" spans="1:3" x14ac:dyDescent="0.25">
      <c r="A2" s="10" t="s">
        <v>37</v>
      </c>
      <c r="B2" s="13" t="s">
        <v>38</v>
      </c>
      <c r="C2" s="10" t="s">
        <v>39</v>
      </c>
    </row>
    <row r="3" spans="1:3" x14ac:dyDescent="0.25">
      <c r="A3" s="10" t="s">
        <v>40</v>
      </c>
      <c r="B3" s="13" t="s">
        <v>41</v>
      </c>
      <c r="C3" s="10" t="s">
        <v>39</v>
      </c>
    </row>
    <row r="4" spans="1:3" x14ac:dyDescent="0.25">
      <c r="A4" s="10" t="s">
        <v>42</v>
      </c>
      <c r="B4" s="13" t="s">
        <v>43</v>
      </c>
      <c r="C4" s="10" t="s">
        <v>44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workbookViewId="0">
      <selection activeCell="D1" sqref="D1"/>
    </sheetView>
  </sheetViews>
  <sheetFormatPr defaultRowHeight="15" x14ac:dyDescent="0.25"/>
  <cols>
    <col min="1" max="1" width="33.28515625" bestFit="1" customWidth="1"/>
    <col min="2" max="2" width="38" style="5" bestFit="1" customWidth="1"/>
    <col min="3" max="3" width="22.7109375" style="5" bestFit="1" customWidth="1"/>
    <col min="4" max="4" width="91.140625" bestFit="1" customWidth="1"/>
  </cols>
  <sheetData>
    <row r="1" spans="1:4" x14ac:dyDescent="0.25">
      <c r="A1" s="9" t="s">
        <v>109</v>
      </c>
      <c r="B1" s="9" t="s">
        <v>119</v>
      </c>
      <c r="C1" s="9" t="s">
        <v>110</v>
      </c>
      <c r="D1" s="9" t="s">
        <v>122</v>
      </c>
    </row>
    <row r="2" spans="1:4" x14ac:dyDescent="0.25">
      <c r="A2" s="10" t="s">
        <v>45</v>
      </c>
      <c r="B2" s="17">
        <v>3000</v>
      </c>
      <c r="C2" s="12">
        <f>B2/4.66</f>
        <v>643.77682403433471</v>
      </c>
      <c r="D2" s="10" t="s">
        <v>46</v>
      </c>
    </row>
    <row r="3" spans="1:4" x14ac:dyDescent="0.25">
      <c r="A3" s="10" t="s">
        <v>47</v>
      </c>
      <c r="B3" s="17">
        <v>3800</v>
      </c>
      <c r="C3" s="12">
        <f>B3/4.66</f>
        <v>815.45064377682399</v>
      </c>
      <c r="D3" s="10" t="s">
        <v>48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"/>
  <sheetViews>
    <sheetView workbookViewId="0">
      <selection activeCell="C1" sqref="C1"/>
    </sheetView>
  </sheetViews>
  <sheetFormatPr defaultRowHeight="15" x14ac:dyDescent="0.25"/>
  <cols>
    <col min="1" max="1" width="53.7109375" bestFit="1" customWidth="1"/>
    <col min="2" max="2" width="13.28515625" style="5" customWidth="1"/>
    <col min="3" max="3" width="109.7109375" bestFit="1" customWidth="1"/>
  </cols>
  <sheetData>
    <row r="1" spans="1:3" x14ac:dyDescent="0.25">
      <c r="A1" s="9" t="s">
        <v>109</v>
      </c>
      <c r="B1" s="9" t="s">
        <v>120</v>
      </c>
      <c r="C1" s="9" t="s">
        <v>122</v>
      </c>
    </row>
    <row r="2" spans="1:3" x14ac:dyDescent="0.25">
      <c r="A2" s="10" t="s">
        <v>49</v>
      </c>
      <c r="B2" s="13" t="s">
        <v>50</v>
      </c>
      <c r="C2" s="10"/>
    </row>
    <row r="3" spans="1:3" x14ac:dyDescent="0.25">
      <c r="A3" s="10" t="s">
        <v>51</v>
      </c>
      <c r="B3" s="13" t="s">
        <v>52</v>
      </c>
      <c r="C3" s="10"/>
    </row>
    <row r="4" spans="1:3" x14ac:dyDescent="0.25">
      <c r="A4" s="10" t="s">
        <v>53</v>
      </c>
      <c r="B4" s="13" t="s">
        <v>54</v>
      </c>
      <c r="C4" s="10"/>
    </row>
    <row r="5" spans="1:3" x14ac:dyDescent="0.25">
      <c r="A5" s="10" t="s">
        <v>55</v>
      </c>
      <c r="B5" s="13" t="s">
        <v>56</v>
      </c>
      <c r="C5" s="10"/>
    </row>
    <row r="6" spans="1:3" x14ac:dyDescent="0.25">
      <c r="A6" s="10" t="s">
        <v>57</v>
      </c>
      <c r="B6" s="13" t="s">
        <v>43</v>
      </c>
      <c r="C6" s="10"/>
    </row>
    <row r="7" spans="1:3" x14ac:dyDescent="0.25">
      <c r="A7" s="10" t="s">
        <v>58</v>
      </c>
      <c r="B7" s="13" t="s">
        <v>38</v>
      </c>
      <c r="C7" s="10"/>
    </row>
    <row r="8" spans="1:3" x14ac:dyDescent="0.25">
      <c r="A8" s="10" t="s">
        <v>59</v>
      </c>
      <c r="B8" s="13" t="s">
        <v>60</v>
      </c>
      <c r="C8" s="10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14</vt:i4>
      </vt:variant>
    </vt:vector>
  </HeadingPairs>
  <TitlesOfParts>
    <vt:vector size="14" baseType="lpstr">
      <vt:lpstr>Albánia</vt:lpstr>
      <vt:lpstr>Austria</vt:lpstr>
      <vt:lpstr>Bosnia</vt:lpstr>
      <vt:lpstr>Bulgaria</vt:lpstr>
      <vt:lpstr>Czech Republic</vt:lpstr>
      <vt:lpstr>Croatia</vt:lpstr>
      <vt:lpstr>Macedonia</vt:lpstr>
      <vt:lpstr>Moldova</vt:lpstr>
      <vt:lpstr>Montenegro</vt:lpstr>
      <vt:lpstr>Poland</vt:lpstr>
      <vt:lpstr>Romania</vt:lpstr>
      <vt:lpstr>Serbia</vt:lpstr>
      <vt:lpstr>Slovakia</vt:lpstr>
      <vt:lpstr>Slovenia</vt:lpstr>
    </vt:vector>
  </TitlesOfParts>
  <Company>ELTE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Pósch Orsolya</dc:creator>
  <cp:lastModifiedBy>Pósch Orsolya</cp:lastModifiedBy>
  <dcterms:created xsi:type="dcterms:W3CDTF">2018-05-07T13:00:44Z</dcterms:created>
  <dcterms:modified xsi:type="dcterms:W3CDTF">2018-05-08T07:07:32Z</dcterms:modified>
</cp:coreProperties>
</file>